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bb5605240469f0/Dokumenti/JUDO ZVEZA 2024/PRIPRAVE/KRANJSKA GORA/"/>
    </mc:Choice>
  </mc:AlternateContent>
  <xr:revisionPtr revIDLastSave="1" documentId="8_{EDC2ECE2-0699-48E5-B118-08C07086F672}" xr6:coauthVersionLast="47" xr6:coauthVersionMax="47" xr10:uidLastSave="{999FF1A3-A962-4A44-8D52-0C9B3B1EAC76}"/>
  <bookViews>
    <workbookView xWindow="-110" yWindow="-110" windowWidth="38620" windowHeight="21100" xr2:uid="{00000000-000D-0000-FFFF-FFFF00000000}"/>
  </bookViews>
  <sheets>
    <sheet name="REZERVACIJA IN OBROKI" sheetId="3" r:id="rId1"/>
    <sheet name="PREINVOICE PREPARATION" sheetId="1" state="hidden" r:id="rId2"/>
    <sheet name="PRE-INVOICE PRINT" sheetId="2" state="hidden" r:id="rId3"/>
  </sheets>
  <definedNames>
    <definedName name="_xlnm.Print_Area" localSheetId="1">'PREINVOICE PREPARATION'!$A$1:$J$48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A6" i="2"/>
  <c r="A5" i="2"/>
  <c r="A4" i="2"/>
  <c r="B6" i="1"/>
  <c r="B7" i="1"/>
  <c r="B8" i="1"/>
  <c r="B9" i="1"/>
  <c r="E11" i="2"/>
  <c r="F11" i="2" s="1"/>
  <c r="G11" i="2" s="1"/>
  <c r="H16" i="1"/>
  <c r="B16" i="2"/>
  <c r="B15" i="2"/>
  <c r="B14" i="2"/>
  <c r="B13" i="2"/>
  <c r="B11" i="2"/>
  <c r="H18" i="1"/>
  <c r="H19" i="1"/>
  <c r="H20" i="1"/>
  <c r="H21" i="1"/>
  <c r="E22" i="2"/>
  <c r="E21" i="2"/>
  <c r="F21" i="2" s="1"/>
  <c r="G21" i="2" s="1"/>
  <c r="E20" i="2"/>
  <c r="E19" i="2"/>
  <c r="F19" i="2" s="1"/>
  <c r="G19" i="2" s="1"/>
  <c r="E18" i="2"/>
  <c r="F18" i="2" s="1"/>
  <c r="G18" i="2" s="1"/>
  <c r="E16" i="2"/>
  <c r="F16" i="2" s="1"/>
  <c r="E15" i="2"/>
  <c r="F15" i="2" s="1"/>
  <c r="E14" i="2"/>
  <c r="F14" i="2" s="1"/>
  <c r="E13" i="2"/>
  <c r="F13" i="2" s="1"/>
  <c r="H11" i="2" l="1"/>
  <c r="F22" i="2"/>
  <c r="G22" i="2" s="1"/>
  <c r="F20" i="2"/>
  <c r="G20" i="2" s="1"/>
  <c r="G16" i="2"/>
  <c r="H16" i="2" s="1"/>
  <c r="G15" i="2"/>
  <c r="H15" i="2" s="1"/>
  <c r="G14" i="2"/>
  <c r="H14" i="2" s="1"/>
  <c r="G13" i="2"/>
  <c r="H13" i="2" s="1"/>
  <c r="F37" i="1" l="1"/>
  <c r="B37" i="1" s="1"/>
  <c r="F36" i="1"/>
  <c r="B36" i="1" s="1"/>
  <c r="F35" i="1"/>
  <c r="B35" i="1" s="1"/>
  <c r="F34" i="1"/>
  <c r="B34" i="1" s="1"/>
  <c r="H37" i="1" l="1"/>
  <c r="B22" i="2"/>
  <c r="H22" i="2" s="1"/>
  <c r="H36" i="1"/>
  <c r="B21" i="2"/>
  <c r="H21" i="2" s="1"/>
  <c r="H35" i="1"/>
  <c r="B20" i="2"/>
  <c r="H20" i="2" s="1"/>
  <c r="H34" i="1"/>
  <c r="B19" i="2"/>
  <c r="H19" i="2" s="1"/>
  <c r="F29" i="1" l="1"/>
  <c r="H29" i="1" s="1"/>
  <c r="B29" i="1" l="1"/>
  <c r="G24" i="2" l="1"/>
  <c r="B24" i="2" l="1"/>
  <c r="H24" i="2" s="1"/>
  <c r="F27" i="1" l="1"/>
  <c r="B27" i="1" s="1"/>
  <c r="F28" i="1"/>
  <c r="B28" i="1" s="1"/>
  <c r="F30" i="1"/>
  <c r="H30" i="1" s="1"/>
  <c r="F31" i="1"/>
  <c r="B31" i="1" s="1"/>
  <c r="F26" i="1"/>
  <c r="B26" i="1" s="1"/>
  <c r="H31" i="1" l="1"/>
  <c r="H28" i="1"/>
  <c r="H26" i="1"/>
  <c r="H27" i="1"/>
  <c r="B30" i="1"/>
  <c r="B18" i="2" s="1"/>
  <c r="H18" i="2" s="1"/>
  <c r="H27" i="2" s="1"/>
  <c r="H39" i="1" l="1"/>
  <c r="H25" i="2"/>
  <c r="H26" i="2" l="1"/>
</calcChain>
</file>

<file path=xl/sharedStrings.xml><?xml version="1.0" encoding="utf-8"?>
<sst xmlns="http://schemas.openxmlformats.org/spreadsheetml/2006/main" count="142" uniqueCount="88">
  <si>
    <t xml:space="preserve">Hotel Riviera </t>
  </si>
  <si>
    <t>KOSILO</t>
  </si>
  <si>
    <t>OSEBNI DOKUMENT</t>
  </si>
  <si>
    <t>31.07.2022 - 05.08.2022</t>
  </si>
  <si>
    <t>št.sob</t>
  </si>
  <si>
    <t>TC IZOLA 2022</t>
  </si>
  <si>
    <r>
      <t>CLUB</t>
    </r>
    <r>
      <rPr>
        <b/>
        <sz val="14"/>
        <color rgb="FFFF0000"/>
        <rFont val="Cambria"/>
        <family val="1"/>
        <charset val="238"/>
      </rPr>
      <t>*</t>
    </r>
  </si>
  <si>
    <r>
      <t>Postal code and city</t>
    </r>
    <r>
      <rPr>
        <b/>
        <sz val="14"/>
        <color rgb="FFFF0000"/>
        <rFont val="Cambria"/>
        <family val="1"/>
        <charset val="238"/>
      </rPr>
      <t>*</t>
    </r>
  </si>
  <si>
    <r>
      <t xml:space="preserve">Street </t>
    </r>
    <r>
      <rPr>
        <b/>
        <sz val="14"/>
        <color rgb="FFFF0000"/>
        <rFont val="Cambria"/>
        <family val="1"/>
        <charset val="238"/>
      </rPr>
      <t>*</t>
    </r>
  </si>
  <si>
    <r>
      <t>Tax number:</t>
    </r>
    <r>
      <rPr>
        <b/>
        <sz val="14"/>
        <color rgb="FFFF0000"/>
        <rFont val="Cambria"/>
        <family val="1"/>
        <charset val="238"/>
      </rPr>
      <t>*</t>
    </r>
  </si>
  <si>
    <t>Preinvoice preparation</t>
  </si>
  <si>
    <t>PACKAGE 5 DAYS</t>
  </si>
  <si>
    <t>PACKAGE</t>
  </si>
  <si>
    <t>HOTEL BELVEDERE - HB</t>
  </si>
  <si>
    <t>single</t>
  </si>
  <si>
    <t>double/triple</t>
  </si>
  <si>
    <t>single with balcony</t>
  </si>
  <si>
    <t>double/triple with balcony</t>
  </si>
  <si>
    <t>HOTEL RIVIERA - FB</t>
  </si>
  <si>
    <t>nr.of persons</t>
  </si>
  <si>
    <t>arrival</t>
  </si>
  <si>
    <t>departure</t>
  </si>
  <si>
    <t>nr.of nights</t>
  </si>
  <si>
    <t>EUR</t>
  </si>
  <si>
    <t>total amount</t>
  </si>
  <si>
    <t>RESERVATION PER DAY</t>
  </si>
  <si>
    <t>nights</t>
  </si>
  <si>
    <t>NR.of nights total</t>
  </si>
  <si>
    <t>EUR/day</t>
  </si>
  <si>
    <t>ROOM 2/3/4/5/6 or classroom</t>
  </si>
  <si>
    <t>TOTAL</t>
  </si>
  <si>
    <t>PRE-INVOICE</t>
  </si>
  <si>
    <t>TAX NUMBER</t>
  </si>
  <si>
    <t>Payment by bank: 28.07.2022</t>
  </si>
  <si>
    <t>Payment by cash: at arrival</t>
  </si>
  <si>
    <t>IZOLA TC 1ST PART</t>
  </si>
  <si>
    <t>IZOLA 2022 PACKAGE</t>
  </si>
  <si>
    <t>Hotel Riviera package 5 days</t>
  </si>
  <si>
    <t>Hotel Belvedere package 5 days - HB single</t>
  </si>
  <si>
    <t>Hotel Belvederepackage 5 days -  HB double/triple</t>
  </si>
  <si>
    <t>Hotel Belvedere package 5 days - HB single with balcony</t>
  </si>
  <si>
    <t>Hotel Belvedere package 5 days -  HB double/triple with balcony</t>
  </si>
  <si>
    <t>nr.of days</t>
  </si>
  <si>
    <t xml:space="preserve">Price </t>
  </si>
  <si>
    <t>TAX 9,5%</t>
  </si>
  <si>
    <t>Price with TAX</t>
  </si>
  <si>
    <t>Total</t>
  </si>
  <si>
    <t>Hotel Belvedere - HB single</t>
  </si>
  <si>
    <t>Hotel Belvedere-  HB double/triple</t>
  </si>
  <si>
    <t>Hotel Belvedere - HB single with balcony</t>
  </si>
  <si>
    <t>Hotel Belvedere -  HB double/triple with balcony</t>
  </si>
  <si>
    <t>TRAININGS</t>
  </si>
  <si>
    <t>Trainings without accomodation</t>
  </si>
  <si>
    <t>nr.of trainings</t>
  </si>
  <si>
    <t>Price</t>
  </si>
  <si>
    <t>TOTAL AMOUNT</t>
  </si>
  <si>
    <t>9,5% TAX</t>
  </si>
  <si>
    <t>TOTAL AMOUNT FOR PAYMENT</t>
  </si>
  <si>
    <t>SLOVENIAN JUDO FEDERATION, PARTIZANSKA 35, 2310 SLOVENSKA BISTRICA</t>
  </si>
  <si>
    <t>TRR: SI56044300000380257</t>
  </si>
  <si>
    <t>IZOLA 2022 - 1ST PART</t>
  </si>
  <si>
    <t>IZOLA 2022 PER DAY</t>
  </si>
  <si>
    <t>BANK DETAILS: NOVA KBM MARIBOR, LJUBLJANSKA 11, 2310 SLOVENSKA</t>
  </si>
  <si>
    <t>SWIFT: KBMASI2XXXX</t>
  </si>
  <si>
    <t>SENIORS, U21, U18</t>
  </si>
  <si>
    <t>KLUB</t>
  </si>
  <si>
    <t>NASLOV</t>
  </si>
  <si>
    <t>POŠTNA ŠT. In KRAJ</t>
  </si>
  <si>
    <t>SOBA:</t>
  </si>
  <si>
    <t>IME IN PRIIMEK</t>
  </si>
  <si>
    <t>PRIHOD</t>
  </si>
  <si>
    <t>ODHOD</t>
  </si>
  <si>
    <t>ROJSTNI DATUM</t>
  </si>
  <si>
    <t>ROJSTNI KRAJ</t>
  </si>
  <si>
    <t>DOKUMENT ZA HOTEL (potni list, osebna)</t>
  </si>
  <si>
    <t>ŠT. DOKUMENTA</t>
  </si>
  <si>
    <t>DVOPOSTELJNA S.</t>
  </si>
  <si>
    <t>TRIPOSTELJNA SOBA</t>
  </si>
  <si>
    <t>ŠTIRIPOSTELJNA SOBA</t>
  </si>
  <si>
    <t xml:space="preserve">pošljete na: </t>
  </si>
  <si>
    <t xml:space="preserve">info@judoslo.si </t>
  </si>
  <si>
    <t>JUDO PRIPRAVE KRAJNSKA GORA 2024</t>
  </si>
  <si>
    <t>14.-17.10.2024</t>
  </si>
  <si>
    <t>U21, U18, U16, U14</t>
  </si>
  <si>
    <t>ENOPOSTELJNA S.</t>
  </si>
  <si>
    <t xml:space="preserve"> ROK: 25.09.2024</t>
  </si>
  <si>
    <t>ROK: 05.10.2024</t>
  </si>
  <si>
    <t>Funkcija (trener, športnik…)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</si>
</sst>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#,##0.00\ &quot;€&quot;"/>
    <numFmt numFmtId="166" formatCode="[$-410]General"/>
    <numFmt numFmtId="167" formatCode="[$-410]dd/mm/yy"/>
    <numFmt numFmtId="168" formatCode="[$-410]dd/mm/yyyy"/>
  </numFmts>
  <fonts count="76" x14ac:knownFonts="1">
    <font>
      <sz val="10"/>
      <color rgb="FF000000"/>
      <name val="Arial"/>
    </font>
    <font>
      <sz val="11"/>
      <color rgb="FF000000"/>
      <name val="Cambria"/>
      <family val="1"/>
      <charset val="238"/>
    </font>
    <font>
      <b/>
      <sz val="15"/>
      <color rgb="FF00206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20"/>
      <color rgb="FF000000"/>
      <name val="Cambria"/>
      <family val="1"/>
      <charset val="238"/>
    </font>
    <font>
      <b/>
      <sz val="15"/>
      <color rgb="FF00B0F0"/>
      <name val="Cambria"/>
      <family val="1"/>
      <charset val="238"/>
    </font>
    <font>
      <b/>
      <sz val="12"/>
      <color rgb="FF00B0F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b/>
      <sz val="12"/>
      <color rgb="FF76B531"/>
      <name val="Cambria"/>
      <family val="1"/>
      <charset val="238"/>
    </font>
    <font>
      <sz val="10"/>
      <color theme="0"/>
      <name val="Arial"/>
      <family val="2"/>
      <charset val="238"/>
    </font>
    <font>
      <sz val="12"/>
      <color theme="0"/>
      <name val="Cambria"/>
      <family val="1"/>
      <charset val="238"/>
    </font>
    <font>
      <sz val="11"/>
      <color theme="0"/>
      <name val="Cambria"/>
      <family val="1"/>
      <charset val="238"/>
    </font>
    <font>
      <b/>
      <sz val="12"/>
      <color theme="0"/>
      <name val="Cambria"/>
      <family val="1"/>
      <charset val="238"/>
    </font>
    <font>
      <sz val="1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rgb="FF666666"/>
      <name val="Cambria"/>
      <family val="1"/>
      <charset val="238"/>
    </font>
    <font>
      <sz val="10"/>
      <color rgb="FF00B0F0"/>
      <name val="Cambria"/>
      <family val="1"/>
      <charset val="238"/>
    </font>
    <font>
      <b/>
      <sz val="20"/>
      <name val="Cambria"/>
      <family val="1"/>
      <charset val="238"/>
    </font>
    <font>
      <sz val="11"/>
      <name val="Cambria"/>
      <family val="1"/>
      <charset val="238"/>
    </font>
    <font>
      <b/>
      <sz val="15"/>
      <name val="Cambria"/>
      <family val="1"/>
      <charset val="238"/>
    </font>
    <font>
      <sz val="20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0"/>
      <color rgb="FF00B0F0"/>
      <name val="Cambria"/>
      <family val="1"/>
      <charset val="238"/>
    </font>
    <font>
      <b/>
      <sz val="15"/>
      <color theme="0"/>
      <name val="Cambria"/>
      <family val="1"/>
      <charset val="238"/>
    </font>
    <font>
      <sz val="11"/>
      <color rgb="FFFF0000"/>
      <name val="Cambria"/>
      <family val="1"/>
      <charset val="238"/>
    </font>
    <font>
      <sz val="10"/>
      <color theme="0" tint="-0.249977111117893"/>
      <name val="Cambria"/>
      <family val="1"/>
      <charset val="238"/>
    </font>
    <font>
      <b/>
      <sz val="12"/>
      <color theme="0" tint="-0.249977111117893"/>
      <name val="Cambria"/>
      <family val="1"/>
      <charset val="238"/>
    </font>
    <font>
      <b/>
      <sz val="15"/>
      <color rgb="FFFF0000"/>
      <name val="Cambria"/>
      <family val="1"/>
      <charset val="238"/>
    </font>
    <font>
      <b/>
      <sz val="20"/>
      <color theme="0"/>
      <name val="Cambria"/>
      <family val="1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20"/>
      <color rgb="FF0070C0"/>
      <name val="Cambria"/>
      <family val="1"/>
      <charset val="238"/>
    </font>
    <font>
      <sz val="14"/>
      <color rgb="FF000000"/>
      <name val="Cambria"/>
      <family val="1"/>
      <charset val="238"/>
    </font>
    <font>
      <sz val="14"/>
      <color theme="0"/>
      <name val="Cambria"/>
      <family val="1"/>
      <charset val="238"/>
    </font>
    <font>
      <sz val="14"/>
      <name val="Cambria"/>
      <family val="1"/>
      <charset val="238"/>
    </font>
    <font>
      <sz val="12"/>
      <color rgb="FF666666"/>
      <name val="Cambria"/>
      <family val="1"/>
      <charset val="238"/>
    </font>
    <font>
      <sz val="12"/>
      <color theme="0" tint="-0.249977111117893"/>
      <name val="Cambria"/>
      <family val="1"/>
      <charset val="238"/>
    </font>
    <font>
      <sz val="12"/>
      <color rgb="FF999999"/>
      <name val="Cambria"/>
      <family val="1"/>
      <charset val="238"/>
    </font>
    <font>
      <sz val="12"/>
      <color rgb="FFE01B84"/>
      <name val="Cambria"/>
      <family val="1"/>
      <charset val="238"/>
    </font>
    <font>
      <b/>
      <sz val="12"/>
      <color rgb="FFE01B84"/>
      <name val="Cambria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rgb="FF0070C0"/>
      <name val="Cambria"/>
      <family val="1"/>
      <charset val="238"/>
    </font>
    <font>
      <b/>
      <sz val="15"/>
      <color rgb="FF92D050"/>
      <name val="Cambria"/>
      <family val="1"/>
      <charset val="238"/>
    </font>
    <font>
      <sz val="12"/>
      <color rgb="FF0070C0"/>
      <name val="Cambria"/>
      <family val="1"/>
      <charset val="238"/>
    </font>
    <font>
      <b/>
      <sz val="15"/>
      <color rgb="FF0070C0"/>
      <name val="Cambria"/>
      <family val="1"/>
      <charset val="238"/>
    </font>
    <font>
      <sz val="11"/>
      <color rgb="FF0070C0"/>
      <name val="Cambria"/>
      <family val="1"/>
      <charset val="238"/>
    </font>
    <font>
      <sz val="14"/>
      <color rgb="FF0070C0"/>
      <name val="Cambria"/>
      <family val="1"/>
      <charset val="238"/>
    </font>
    <font>
      <b/>
      <sz val="20"/>
      <color rgb="FF00B0F0"/>
      <name val="Cambria"/>
      <family val="1"/>
      <charset val="238"/>
    </font>
    <font>
      <sz val="20"/>
      <color rgb="FF00B0F0"/>
      <name val="Cambria"/>
      <family val="1"/>
      <charset val="238"/>
    </font>
    <font>
      <sz val="10"/>
      <color theme="0"/>
      <name val="Cambria"/>
      <family val="1"/>
      <charset val="238"/>
    </font>
    <font>
      <sz val="10"/>
      <color rgb="FF0070C0"/>
      <name val="Cambria"/>
      <family val="1"/>
      <charset val="238"/>
    </font>
    <font>
      <b/>
      <sz val="10"/>
      <color theme="0" tint="-0.249977111117893"/>
      <name val="Cambria"/>
      <family val="1"/>
      <charset val="238"/>
    </font>
    <font>
      <b/>
      <sz val="14"/>
      <color rgb="FF00B0F0"/>
      <name val="Cambria"/>
      <family val="1"/>
      <charset val="238"/>
    </font>
    <font>
      <b/>
      <sz val="14"/>
      <color theme="0"/>
      <name val="Cambria"/>
      <family val="1"/>
      <charset val="238"/>
    </font>
    <font>
      <b/>
      <sz val="14"/>
      <color rgb="FF0070C0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rgb="FF76B531"/>
      <name val="Cambria"/>
      <family val="1"/>
      <charset val="238"/>
    </font>
    <font>
      <b/>
      <sz val="14"/>
      <color rgb="FFFF0000"/>
      <name val="Cambria"/>
      <family val="1"/>
      <charset val="238"/>
    </font>
    <font>
      <sz val="14"/>
      <color rgb="FFFF0000"/>
      <name val="Cambria"/>
      <family val="1"/>
      <charset val="238"/>
    </font>
    <font>
      <b/>
      <sz val="12"/>
      <color rgb="FFC00000"/>
      <name val="Cambria"/>
      <family val="1"/>
      <charset val="238"/>
    </font>
    <font>
      <sz val="14"/>
      <color rgb="FFC00000"/>
      <name val="Cambria"/>
      <family val="1"/>
      <charset val="238"/>
    </font>
    <font>
      <b/>
      <sz val="14"/>
      <color rgb="FFC00000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4"/>
      <color rgb="FF080808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rgb="FF080808"/>
      <name val="Cambria"/>
      <family val="1"/>
      <charset val="238"/>
    </font>
    <font>
      <b/>
      <sz val="13"/>
      <color rgb="FF080808"/>
      <name val="Cambria"/>
      <family val="1"/>
      <charset val="238"/>
    </font>
    <font>
      <sz val="12"/>
      <color rgb="FFC00000"/>
      <name val="Cambria"/>
      <family val="1"/>
      <charset val="238"/>
    </font>
    <font>
      <b/>
      <sz val="30"/>
      <color rgb="FF0099CC"/>
      <name val="Cambria"/>
      <family val="1"/>
      <charset val="238"/>
    </font>
    <font>
      <b/>
      <sz val="30"/>
      <color rgb="FF92D050"/>
      <name val="Cambria"/>
      <family val="1"/>
      <charset val="238"/>
    </font>
    <font>
      <b/>
      <sz val="16"/>
      <name val="Cambria"/>
      <family val="1"/>
      <charset val="238"/>
    </font>
    <font>
      <sz val="16"/>
      <color theme="10"/>
      <name val="Cambria"/>
      <family val="1"/>
      <charset val="238"/>
    </font>
    <font>
      <b/>
      <sz val="16"/>
      <color rgb="FFFF0000"/>
      <name val="Cambria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8E4"/>
        <bgColor rgb="FFF3F3F3"/>
      </patternFill>
    </fill>
    <fill>
      <patternFill patternType="solid">
        <fgColor rgb="FFE7F9FF"/>
        <bgColor rgb="FFF3F3F3"/>
      </patternFill>
    </fill>
    <fill>
      <patternFill patternType="solid">
        <fgColor rgb="FFE7F9FF"/>
        <bgColor indexed="64"/>
      </patternFill>
    </fill>
    <fill>
      <patternFill patternType="solid">
        <fgColor rgb="FFEEF8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24997711111789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166" fontId="31" fillId="0" borderId="0"/>
    <xf numFmtId="0" fontId="31" fillId="0" borderId="0"/>
    <xf numFmtId="0" fontId="32" fillId="0" borderId="0" applyNumberFormat="0" applyFill="0" applyBorder="0" applyProtection="0"/>
    <xf numFmtId="0" fontId="31" fillId="0" borderId="0"/>
    <xf numFmtId="0" fontId="33" fillId="0" borderId="0"/>
    <xf numFmtId="0" fontId="43" fillId="0" borderId="0" applyNumberFormat="0" applyFill="0" applyBorder="0" applyAlignment="0" applyProtection="0"/>
  </cellStyleXfs>
  <cellXfs count="455">
    <xf numFmtId="0" fontId="0" fillId="0" borderId="0" xfId="0"/>
    <xf numFmtId="0" fontId="15" fillId="0" borderId="0" xfId="0" applyFont="1"/>
    <xf numFmtId="0" fontId="16" fillId="0" borderId="0" xfId="0" applyFont="1"/>
    <xf numFmtId="14" fontId="16" fillId="0" borderId="0" xfId="0" applyNumberFormat="1" applyFont="1"/>
    <xf numFmtId="0" fontId="16" fillId="0" borderId="0" xfId="0" applyFont="1" applyAlignment="1">
      <alignment vertical="center"/>
    </xf>
    <xf numFmtId="0" fontId="16" fillId="0" borderId="1" xfId="0" applyFont="1" applyBorder="1"/>
    <xf numFmtId="0" fontId="14" fillId="0" borderId="1" xfId="0" applyFont="1" applyBorder="1"/>
    <xf numFmtId="0" fontId="6" fillId="0" borderId="0" xfId="0" applyFont="1" applyAlignment="1">
      <alignment vertical="center"/>
    </xf>
    <xf numFmtId="0" fontId="17" fillId="0" borderId="0" xfId="0" applyFont="1"/>
    <xf numFmtId="0" fontId="14" fillId="0" borderId="0" xfId="0" applyFont="1"/>
    <xf numFmtId="14" fontId="14" fillId="0" borderId="0" xfId="0" applyNumberFormat="1" applyFont="1"/>
    <xf numFmtId="0" fontId="1" fillId="0" borderId="0" xfId="0" applyFont="1" applyProtection="1">
      <protection locked="0"/>
    </xf>
    <xf numFmtId="165" fontId="1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165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0" fontId="19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/>
    <xf numFmtId="49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6" fillId="0" borderId="0" xfId="0" applyFont="1"/>
    <xf numFmtId="0" fontId="27" fillId="0" borderId="0" xfId="0" applyFont="1"/>
    <xf numFmtId="0" fontId="28" fillId="0" borderId="0" xfId="0" applyFont="1"/>
    <xf numFmtId="0" fontId="6" fillId="0" borderId="0" xfId="0" applyFont="1" applyAlignment="1">
      <alignment horizontal="left" vertical="center"/>
    </xf>
    <xf numFmtId="0" fontId="30" fillId="0" borderId="0" xfId="0" applyFont="1" applyProtection="1">
      <protection locked="0"/>
    </xf>
    <xf numFmtId="0" fontId="12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6" fillId="0" borderId="0" xfId="0" applyFont="1" applyAlignment="1">
      <alignment horizontal="right" vertical="center"/>
    </xf>
    <xf numFmtId="165" fontId="38" fillId="0" borderId="31" xfId="0" applyNumberFormat="1" applyFont="1" applyBorder="1"/>
    <xf numFmtId="165" fontId="38" fillId="2" borderId="31" xfId="0" applyNumberFormat="1" applyFont="1" applyFill="1" applyBorder="1"/>
    <xf numFmtId="165" fontId="38" fillId="5" borderId="32" xfId="0" applyNumberFormat="1" applyFont="1" applyFill="1" applyBorder="1" applyAlignment="1">
      <alignment vertical="center"/>
    </xf>
    <xf numFmtId="0" fontId="39" fillId="0" borderId="0" xfId="0" applyFont="1"/>
    <xf numFmtId="0" fontId="28" fillId="0" borderId="0" xfId="0" applyFont="1" applyAlignment="1">
      <alignment horizontal="right"/>
    </xf>
    <xf numFmtId="0" fontId="40" fillId="0" borderId="0" xfId="0" applyFont="1"/>
    <xf numFmtId="0" fontId="6" fillId="0" borderId="0" xfId="0" applyFont="1" applyAlignment="1">
      <alignment horizontal="right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9" fillId="7" borderId="51" xfId="0" applyFont="1" applyFill="1" applyBorder="1" applyAlignment="1">
      <alignment wrapText="1"/>
    </xf>
    <xf numFmtId="0" fontId="8" fillId="0" borderId="0" xfId="0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46" fillId="0" borderId="0" xfId="0" applyFont="1" applyProtection="1">
      <protection locked="0"/>
    </xf>
    <xf numFmtId="0" fontId="48" fillId="0" borderId="0" xfId="0" applyFont="1"/>
    <xf numFmtId="165" fontId="47" fillId="0" borderId="0" xfId="0" applyNumberFormat="1" applyFont="1"/>
    <xf numFmtId="0" fontId="47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2" fillId="6" borderId="0" xfId="0" applyFont="1" applyFill="1"/>
    <xf numFmtId="0" fontId="1" fillId="6" borderId="0" xfId="0" applyFont="1" applyFill="1"/>
    <xf numFmtId="14" fontId="8" fillId="6" borderId="6" xfId="0" applyNumberFormat="1" applyFont="1" applyFill="1" applyBorder="1"/>
    <xf numFmtId="0" fontId="8" fillId="6" borderId="6" xfId="0" applyFont="1" applyFill="1" applyBorder="1"/>
    <xf numFmtId="165" fontId="8" fillId="6" borderId="6" xfId="0" applyNumberFormat="1" applyFont="1" applyFill="1" applyBorder="1"/>
    <xf numFmtId="165" fontId="8" fillId="6" borderId="7" xfId="0" applyNumberFormat="1" applyFont="1" applyFill="1" applyBorder="1"/>
    <xf numFmtId="0" fontId="47" fillId="6" borderId="0" xfId="0" applyFont="1" applyFill="1"/>
    <xf numFmtId="0" fontId="2" fillId="6" borderId="0" xfId="0" applyFont="1" applyFill="1" applyAlignment="1">
      <alignment wrapText="1"/>
    </xf>
    <xf numFmtId="165" fontId="2" fillId="6" borderId="0" xfId="0" applyNumberFormat="1" applyFont="1" applyFill="1"/>
    <xf numFmtId="0" fontId="1" fillId="6" borderId="0" xfId="0" applyFont="1" applyFill="1" applyAlignment="1">
      <alignment wrapText="1"/>
    </xf>
    <xf numFmtId="165" fontId="1" fillId="6" borderId="0" xfId="0" applyNumberFormat="1" applyFont="1" applyFill="1"/>
    <xf numFmtId="14" fontId="8" fillId="6" borderId="47" xfId="0" applyNumberFormat="1" applyFont="1" applyFill="1" applyBorder="1"/>
    <xf numFmtId="0" fontId="8" fillId="6" borderId="47" xfId="0" applyFont="1" applyFill="1" applyBorder="1"/>
    <xf numFmtId="165" fontId="8" fillId="6" borderId="47" xfId="0" applyNumberFormat="1" applyFont="1" applyFill="1" applyBorder="1"/>
    <xf numFmtId="165" fontId="8" fillId="6" borderId="34" xfId="0" applyNumberFormat="1" applyFont="1" applyFill="1" applyBorder="1"/>
    <xf numFmtId="0" fontId="45" fillId="7" borderId="0" xfId="0" applyFont="1" applyFill="1"/>
    <xf numFmtId="0" fontId="2" fillId="7" borderId="0" xfId="0" applyFont="1" applyFill="1"/>
    <xf numFmtId="0" fontId="2" fillId="7" borderId="0" xfId="0" applyFont="1" applyFill="1" applyAlignment="1" applyProtection="1">
      <alignment wrapText="1"/>
      <protection locked="0"/>
    </xf>
    <xf numFmtId="0" fontId="2" fillId="7" borderId="0" xfId="0" applyFont="1" applyFill="1" applyProtection="1">
      <protection locked="0"/>
    </xf>
    <xf numFmtId="165" fontId="2" fillId="7" borderId="0" xfId="0" applyNumberFormat="1" applyFont="1" applyFill="1" applyProtection="1">
      <protection locked="0"/>
    </xf>
    <xf numFmtId="0" fontId="1" fillId="7" borderId="0" xfId="0" applyFont="1" applyFill="1"/>
    <xf numFmtId="0" fontId="1" fillId="7" borderId="0" xfId="0" applyFont="1" applyFill="1" applyAlignment="1" applyProtection="1">
      <alignment wrapText="1"/>
      <protection locked="0"/>
    </xf>
    <xf numFmtId="0" fontId="1" fillId="7" borderId="0" xfId="0" applyFont="1" applyFill="1" applyProtection="1">
      <protection locked="0"/>
    </xf>
    <xf numFmtId="165" fontId="1" fillId="7" borderId="0" xfId="0" applyNumberFormat="1" applyFont="1" applyFill="1" applyProtection="1">
      <protection locked="0"/>
    </xf>
    <xf numFmtId="0" fontId="8" fillId="7" borderId="6" xfId="0" applyFont="1" applyFill="1" applyBorder="1"/>
    <xf numFmtId="165" fontId="8" fillId="7" borderId="6" xfId="0" applyNumberFormat="1" applyFont="1" applyFill="1" applyBorder="1"/>
    <xf numFmtId="165" fontId="8" fillId="7" borderId="7" xfId="0" applyNumberFormat="1" applyFont="1" applyFill="1" applyBorder="1"/>
    <xf numFmtId="0" fontId="8" fillId="7" borderId="2" xfId="0" applyFont="1" applyFill="1" applyBorder="1"/>
    <xf numFmtId="165" fontId="8" fillId="7" borderId="2" xfId="0" applyNumberFormat="1" applyFont="1" applyFill="1" applyBorder="1"/>
    <xf numFmtId="165" fontId="8" fillId="7" borderId="9" xfId="0" applyNumberFormat="1" applyFont="1" applyFill="1" applyBorder="1"/>
    <xf numFmtId="0" fontId="8" fillId="7" borderId="11" xfId="0" applyFont="1" applyFill="1" applyBorder="1"/>
    <xf numFmtId="165" fontId="8" fillId="7" borderId="11" xfId="0" applyNumberFormat="1" applyFont="1" applyFill="1" applyBorder="1"/>
    <xf numFmtId="165" fontId="8" fillId="7" borderId="12" xfId="0" applyNumberFormat="1" applyFont="1" applyFill="1" applyBorder="1"/>
    <xf numFmtId="0" fontId="8" fillId="7" borderId="0" xfId="0" applyFont="1" applyFill="1" applyProtection="1">
      <protection locked="0"/>
    </xf>
    <xf numFmtId="0" fontId="8" fillId="7" borderId="0" xfId="0" applyFont="1" applyFill="1" applyAlignment="1" applyProtection="1">
      <alignment wrapText="1"/>
      <protection locked="0"/>
    </xf>
    <xf numFmtId="165" fontId="8" fillId="7" borderId="0" xfId="0" applyNumberFormat="1" applyFont="1" applyFill="1" applyProtection="1">
      <protection locked="0"/>
    </xf>
    <xf numFmtId="0" fontId="8" fillId="7" borderId="5" xfId="0" applyFont="1" applyFill="1" applyBorder="1"/>
    <xf numFmtId="0" fontId="8" fillId="7" borderId="10" xfId="0" applyFont="1" applyFill="1" applyBorder="1"/>
    <xf numFmtId="0" fontId="8" fillId="7" borderId="10" xfId="0" applyFont="1" applyFill="1" applyBorder="1" applyAlignment="1">
      <alignment wrapText="1"/>
    </xf>
    <xf numFmtId="0" fontId="8" fillId="0" borderId="6" xfId="0" applyFont="1" applyBorder="1" applyAlignment="1" applyProtection="1">
      <alignment wrapText="1"/>
      <protection locked="0"/>
    </xf>
    <xf numFmtId="14" fontId="8" fillId="0" borderId="6" xfId="0" applyNumberFormat="1" applyFont="1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14" fontId="8" fillId="0" borderId="2" xfId="0" applyNumberFormat="1" applyFont="1" applyBorder="1" applyProtection="1">
      <protection locked="0"/>
    </xf>
    <xf numFmtId="0" fontId="8" fillId="0" borderId="11" xfId="0" applyFont="1" applyBorder="1" applyAlignment="1" applyProtection="1">
      <alignment wrapText="1"/>
      <protection locked="0"/>
    </xf>
    <xf numFmtId="14" fontId="8" fillId="0" borderId="11" xfId="0" applyNumberFormat="1" applyFont="1" applyBorder="1" applyProtection="1">
      <protection locked="0"/>
    </xf>
    <xf numFmtId="0" fontId="8" fillId="7" borderId="5" xfId="0" applyFont="1" applyFill="1" applyBorder="1" applyAlignment="1">
      <alignment wrapText="1"/>
    </xf>
    <xf numFmtId="0" fontId="7" fillId="6" borderId="5" xfId="0" applyFont="1" applyFill="1" applyBorder="1"/>
    <xf numFmtId="0" fontId="8" fillId="6" borderId="45" xfId="0" applyFont="1" applyFill="1" applyBorder="1"/>
    <xf numFmtId="165" fontId="8" fillId="6" borderId="45" xfId="0" applyNumberFormat="1" applyFont="1" applyFill="1" applyBorder="1"/>
    <xf numFmtId="165" fontId="8" fillId="6" borderId="53" xfId="0" applyNumberFormat="1" applyFont="1" applyFill="1" applyBorder="1"/>
    <xf numFmtId="0" fontId="15" fillId="11" borderId="5" xfId="0" applyFont="1" applyFill="1" applyBorder="1" applyAlignment="1">
      <alignment vertical="center" wrapText="1"/>
    </xf>
    <xf numFmtId="0" fontId="15" fillId="11" borderId="10" xfId="0" applyFont="1" applyFill="1" applyBorder="1" applyAlignment="1">
      <alignment vertical="center" wrapText="1"/>
    </xf>
    <xf numFmtId="0" fontId="51" fillId="0" borderId="0" xfId="0" applyFont="1"/>
    <xf numFmtId="0" fontId="21" fillId="0" borderId="0" xfId="0" applyFont="1"/>
    <xf numFmtId="0" fontId="4" fillId="0" borderId="0" xfId="0" applyFont="1"/>
    <xf numFmtId="0" fontId="15" fillId="4" borderId="54" xfId="0" applyFont="1" applyFill="1" applyBorder="1" applyAlignment="1">
      <alignment vertical="center"/>
    </xf>
    <xf numFmtId="0" fontId="15" fillId="14" borderId="44" xfId="0" applyFont="1" applyFill="1" applyBorder="1" applyAlignment="1">
      <alignment vertical="center" wrapText="1"/>
    </xf>
    <xf numFmtId="0" fontId="15" fillId="14" borderId="5" xfId="0" applyFont="1" applyFill="1" applyBorder="1" applyAlignment="1">
      <alignment vertical="center" wrapText="1"/>
    </xf>
    <xf numFmtId="0" fontId="15" fillId="3" borderId="45" xfId="0" applyFont="1" applyFill="1" applyBorder="1"/>
    <xf numFmtId="0" fontId="15" fillId="3" borderId="6" xfId="0" applyFont="1" applyFill="1" applyBorder="1"/>
    <xf numFmtId="165" fontId="16" fillId="3" borderId="11" xfId="0" applyNumberFormat="1" applyFont="1" applyFill="1" applyBorder="1"/>
    <xf numFmtId="165" fontId="16" fillId="15" borderId="12" xfId="0" applyNumberFormat="1" applyFont="1" applyFill="1" applyBorder="1" applyAlignment="1">
      <alignment vertical="center"/>
    </xf>
    <xf numFmtId="165" fontId="16" fillId="3" borderId="55" xfId="0" applyNumberFormat="1" applyFont="1" applyFill="1" applyBorder="1"/>
    <xf numFmtId="165" fontId="16" fillId="15" borderId="21" xfId="0" applyNumberFormat="1" applyFont="1" applyFill="1" applyBorder="1" applyAlignment="1">
      <alignment vertical="center"/>
    </xf>
    <xf numFmtId="0" fontId="14" fillId="4" borderId="30" xfId="0" applyFont="1" applyFill="1" applyBorder="1" applyAlignment="1">
      <alignment vertical="center"/>
    </xf>
    <xf numFmtId="165" fontId="16" fillId="0" borderId="31" xfId="0" applyNumberFormat="1" applyFont="1" applyBorder="1"/>
    <xf numFmtId="165" fontId="16" fillId="0" borderId="57" xfId="0" applyNumberFormat="1" applyFont="1" applyBorder="1"/>
    <xf numFmtId="165" fontId="16" fillId="3" borderId="57" xfId="0" applyNumberFormat="1" applyFont="1" applyFill="1" applyBorder="1"/>
    <xf numFmtId="165" fontId="16" fillId="5" borderId="32" xfId="0" applyNumberFormat="1" applyFont="1" applyFill="1" applyBorder="1" applyAlignment="1">
      <alignment vertical="center"/>
    </xf>
    <xf numFmtId="165" fontId="16" fillId="12" borderId="55" xfId="0" applyNumberFormat="1" applyFont="1" applyFill="1" applyBorder="1"/>
    <xf numFmtId="165" fontId="16" fillId="16" borderId="21" xfId="0" applyNumberFormat="1" applyFont="1" applyFill="1" applyBorder="1" applyAlignment="1">
      <alignment vertical="center"/>
    </xf>
    <xf numFmtId="0" fontId="15" fillId="12" borderId="11" xfId="0" applyFont="1" applyFill="1" applyBorder="1"/>
    <xf numFmtId="165" fontId="16" fillId="12" borderId="11" xfId="0" applyNumberFormat="1" applyFont="1" applyFill="1" applyBorder="1"/>
    <xf numFmtId="165" fontId="16" fillId="16" borderId="12" xfId="0" applyNumberFormat="1" applyFont="1" applyFill="1" applyBorder="1" applyAlignment="1">
      <alignment vertical="center"/>
    </xf>
    <xf numFmtId="0" fontId="16" fillId="7" borderId="41" xfId="0" applyFont="1" applyFill="1" applyBorder="1" applyAlignment="1">
      <alignment horizontal="right"/>
    </xf>
    <xf numFmtId="165" fontId="16" fillId="7" borderId="41" xfId="0" applyNumberFormat="1" applyFont="1" applyFill="1" applyBorder="1"/>
    <xf numFmtId="165" fontId="16" fillId="4" borderId="41" xfId="0" applyNumberFormat="1" applyFont="1" applyFill="1" applyBorder="1"/>
    <xf numFmtId="165" fontId="16" fillId="4" borderId="42" xfId="0" applyNumberFormat="1" applyFont="1" applyFill="1" applyBorder="1" applyAlignment="1">
      <alignment vertical="center"/>
    </xf>
    <xf numFmtId="0" fontId="52" fillId="0" borderId="0" xfId="0" applyFont="1" applyProtection="1">
      <protection locked="0"/>
    </xf>
    <xf numFmtId="0" fontId="53" fillId="0" borderId="0" xfId="0" applyFont="1" applyProtection="1">
      <protection locked="0"/>
    </xf>
    <xf numFmtId="0" fontId="15" fillId="0" borderId="0" xfId="0" applyFont="1" applyProtection="1">
      <protection locked="0"/>
    </xf>
    <xf numFmtId="165" fontId="15" fillId="3" borderId="6" xfId="0" applyNumberFormat="1" applyFont="1" applyFill="1" applyBorder="1"/>
    <xf numFmtId="165" fontId="15" fillId="3" borderId="7" xfId="0" applyNumberFormat="1" applyFont="1" applyFill="1" applyBorder="1"/>
    <xf numFmtId="165" fontId="15" fillId="3" borderId="45" xfId="0" applyNumberFormat="1" applyFont="1" applyFill="1" applyBorder="1"/>
    <xf numFmtId="165" fontId="15" fillId="3" borderId="53" xfId="0" applyNumberFormat="1" applyFont="1" applyFill="1" applyBorder="1"/>
    <xf numFmtId="0" fontId="15" fillId="12" borderId="6" xfId="0" applyFont="1" applyFill="1" applyBorder="1"/>
    <xf numFmtId="165" fontId="15" fillId="12" borderId="6" xfId="0" applyNumberFormat="1" applyFont="1" applyFill="1" applyBorder="1"/>
    <xf numFmtId="165" fontId="15" fillId="12" borderId="7" xfId="0" applyNumberFormat="1" applyFont="1" applyFill="1" applyBorder="1"/>
    <xf numFmtId="165" fontId="15" fillId="12" borderId="11" xfId="0" applyNumberFormat="1" applyFont="1" applyFill="1" applyBorder="1"/>
    <xf numFmtId="165" fontId="15" fillId="12" borderId="12" xfId="0" applyNumberFormat="1" applyFont="1" applyFill="1" applyBorder="1"/>
    <xf numFmtId="0" fontId="15" fillId="0" borderId="19" xfId="0" applyFont="1" applyBorder="1" applyAlignment="1">
      <alignment vertical="center"/>
    </xf>
    <xf numFmtId="0" fontId="16" fillId="0" borderId="3" xfId="0" applyFont="1" applyBorder="1"/>
    <xf numFmtId="0" fontId="16" fillId="0" borderId="41" xfId="0" applyFont="1" applyBorder="1" applyAlignment="1">
      <alignment horizontal="right"/>
    </xf>
    <xf numFmtId="165" fontId="16" fillId="0" borderId="41" xfId="0" applyNumberFormat="1" applyFont="1" applyBorder="1"/>
    <xf numFmtId="165" fontId="16" fillId="0" borderId="42" xfId="0" applyNumberFormat="1" applyFont="1" applyBorder="1" applyAlignment="1">
      <alignment vertical="center"/>
    </xf>
    <xf numFmtId="0" fontId="7" fillId="6" borderId="44" xfId="0" applyFont="1" applyFill="1" applyBorder="1"/>
    <xf numFmtId="14" fontId="8" fillId="6" borderId="45" xfId="0" applyNumberFormat="1" applyFont="1" applyFill="1" applyBorder="1"/>
    <xf numFmtId="0" fontId="7" fillId="6" borderId="33" xfId="0" applyFont="1" applyFill="1" applyBorder="1" applyAlignment="1">
      <alignment wrapText="1"/>
    </xf>
    <xf numFmtId="165" fontId="54" fillId="0" borderId="0" xfId="0" applyNumberFormat="1" applyFont="1"/>
    <xf numFmtId="165" fontId="24" fillId="0" borderId="0" xfId="0" applyNumberFormat="1" applyFont="1"/>
    <xf numFmtId="0" fontId="55" fillId="0" borderId="0" xfId="0" applyFont="1"/>
    <xf numFmtId="0" fontId="55" fillId="0" borderId="0" xfId="0" applyFont="1" applyAlignment="1">
      <alignment wrapText="1"/>
    </xf>
    <xf numFmtId="165" fontId="55" fillId="0" borderId="0" xfId="0" applyNumberFormat="1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49" fontId="8" fillId="0" borderId="0" xfId="0" applyNumberFormat="1" applyFont="1" applyProtection="1">
      <protection locked="0"/>
    </xf>
    <xf numFmtId="49" fontId="22" fillId="0" borderId="0" xfId="0" applyNumberFormat="1" applyFont="1" applyProtection="1">
      <protection locked="0"/>
    </xf>
    <xf numFmtId="0" fontId="59" fillId="3" borderId="5" xfId="0" applyFont="1" applyFill="1" applyBorder="1" applyAlignment="1" applyProtection="1">
      <alignment wrapText="1"/>
      <protection locked="0"/>
    </xf>
    <xf numFmtId="0" fontId="59" fillId="3" borderId="8" xfId="0" applyFont="1" applyFill="1" applyBorder="1" applyAlignment="1" applyProtection="1">
      <alignment wrapText="1"/>
      <protection locked="0"/>
    </xf>
    <xf numFmtId="0" fontId="59" fillId="3" borderId="10" xfId="0" applyFont="1" applyFill="1" applyBorder="1" applyAlignment="1" applyProtection="1">
      <alignment wrapText="1"/>
      <protection locked="0"/>
    </xf>
    <xf numFmtId="0" fontId="30" fillId="17" borderId="0" xfId="0" applyFont="1" applyFill="1" applyProtection="1">
      <protection locked="0"/>
    </xf>
    <xf numFmtId="0" fontId="25" fillId="17" borderId="0" xfId="0" applyFont="1" applyFill="1" applyProtection="1">
      <protection locked="0"/>
    </xf>
    <xf numFmtId="0" fontId="12" fillId="17" borderId="0" xfId="0" applyFont="1" applyFill="1" applyProtection="1">
      <protection locked="0"/>
    </xf>
    <xf numFmtId="0" fontId="36" fillId="17" borderId="0" xfId="0" applyFont="1" applyFill="1" applyProtection="1">
      <protection locked="0"/>
    </xf>
    <xf numFmtId="0" fontId="13" fillId="17" borderId="0" xfId="0" applyFont="1" applyFill="1" applyProtection="1">
      <protection locked="0"/>
    </xf>
    <xf numFmtId="0" fontId="11" fillId="17" borderId="0" xfId="0" applyFont="1" applyFill="1" applyProtection="1">
      <protection locked="0"/>
    </xf>
    <xf numFmtId="0" fontId="10" fillId="17" borderId="0" xfId="0" applyFont="1" applyFill="1" applyProtection="1">
      <protection locked="0"/>
    </xf>
    <xf numFmtId="14" fontId="10" fillId="17" borderId="0" xfId="0" applyNumberFormat="1" applyFont="1" applyFill="1" applyProtection="1">
      <protection locked="0"/>
    </xf>
    <xf numFmtId="0" fontId="56" fillId="17" borderId="0" xfId="0" applyFont="1" applyFill="1"/>
    <xf numFmtId="0" fontId="12" fillId="17" borderId="0" xfId="0" applyFont="1" applyFill="1"/>
    <xf numFmtId="0" fontId="61" fillId="0" borderId="0" xfId="0" applyFont="1" applyProtection="1">
      <protection locked="0"/>
    </xf>
    <xf numFmtId="0" fontId="7" fillId="13" borderId="5" xfId="0" applyFont="1" applyFill="1" applyBorder="1" applyAlignment="1">
      <alignment wrapText="1"/>
    </xf>
    <xf numFmtId="14" fontId="8" fillId="13" borderId="6" xfId="0" applyNumberFormat="1" applyFont="1" applyFill="1" applyBorder="1"/>
    <xf numFmtId="0" fontId="8" fillId="13" borderId="6" xfId="0" applyFont="1" applyFill="1" applyBorder="1"/>
    <xf numFmtId="165" fontId="8" fillId="13" borderId="6" xfId="0" applyNumberFormat="1" applyFont="1" applyFill="1" applyBorder="1"/>
    <xf numFmtId="165" fontId="8" fillId="13" borderId="7" xfId="0" applyNumberFormat="1" applyFont="1" applyFill="1" applyBorder="1"/>
    <xf numFmtId="0" fontId="7" fillId="13" borderId="10" xfId="0" applyFont="1" applyFill="1" applyBorder="1" applyAlignment="1">
      <alignment wrapText="1"/>
    </xf>
    <xf numFmtId="14" fontId="8" fillId="13" borderId="11" xfId="0" applyNumberFormat="1" applyFont="1" applyFill="1" applyBorder="1"/>
    <xf numFmtId="0" fontId="8" fillId="13" borderId="11" xfId="0" applyFont="1" applyFill="1" applyBorder="1"/>
    <xf numFmtId="165" fontId="8" fillId="13" borderId="11" xfId="0" applyNumberFormat="1" applyFont="1" applyFill="1" applyBorder="1"/>
    <xf numFmtId="165" fontId="8" fillId="13" borderId="12" xfId="0" applyNumberFormat="1" applyFont="1" applyFill="1" applyBorder="1"/>
    <xf numFmtId="0" fontId="6" fillId="0" borderId="30" xfId="0" applyFont="1" applyBorder="1" applyAlignment="1">
      <alignment wrapText="1"/>
    </xf>
    <xf numFmtId="0" fontId="3" fillId="0" borderId="31" xfId="0" applyFont="1" applyBorder="1"/>
    <xf numFmtId="165" fontId="3" fillId="0" borderId="31" xfId="0" applyNumberFormat="1" applyFont="1" applyBorder="1"/>
    <xf numFmtId="165" fontId="3" fillId="0" borderId="32" xfId="0" applyNumberFormat="1" applyFont="1" applyBorder="1"/>
    <xf numFmtId="0" fontId="9" fillId="0" borderId="51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3" fillId="0" borderId="41" xfId="0" applyFont="1" applyBorder="1" applyAlignment="1" applyProtection="1">
      <alignment wrapText="1"/>
      <protection locked="0"/>
    </xf>
    <xf numFmtId="0" fontId="3" fillId="0" borderId="41" xfId="0" applyFont="1" applyBorder="1" applyProtection="1">
      <protection locked="0"/>
    </xf>
    <xf numFmtId="0" fontId="3" fillId="0" borderId="41" xfId="0" applyFont="1" applyBorder="1"/>
    <xf numFmtId="165" fontId="3" fillId="0" borderId="41" xfId="0" applyNumberFormat="1" applyFont="1" applyBorder="1"/>
    <xf numFmtId="165" fontId="3" fillId="0" borderId="42" xfId="0" applyNumberFormat="1" applyFont="1" applyBorder="1"/>
    <xf numFmtId="0" fontId="8" fillId="7" borderId="39" xfId="0" applyFont="1" applyFill="1" applyBorder="1"/>
    <xf numFmtId="0" fontId="8" fillId="7" borderId="59" xfId="0" applyFont="1" applyFill="1" applyBorder="1"/>
    <xf numFmtId="0" fontId="8" fillId="7" borderId="58" xfId="0" applyFont="1" applyFill="1" applyBorder="1"/>
    <xf numFmtId="0" fontId="8" fillId="7" borderId="27" xfId="0" applyFont="1" applyFill="1" applyBorder="1" applyAlignment="1">
      <alignment wrapText="1"/>
    </xf>
    <xf numFmtId="0" fontId="8" fillId="7" borderId="28" xfId="0" applyFont="1" applyFill="1" applyBorder="1" applyAlignment="1">
      <alignment wrapText="1"/>
    </xf>
    <xf numFmtId="0" fontId="8" fillId="7" borderId="29" xfId="0" applyFont="1" applyFill="1" applyBorder="1" applyAlignment="1">
      <alignment wrapText="1"/>
    </xf>
    <xf numFmtId="49" fontId="6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 wrapText="1"/>
    </xf>
    <xf numFmtId="0" fontId="15" fillId="4" borderId="4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3" fillId="17" borderId="0" xfId="0" applyNumberFormat="1" applyFont="1" applyFill="1" applyProtection="1">
      <protection locked="0"/>
    </xf>
    <xf numFmtId="0" fontId="63" fillId="17" borderId="0" xfId="0" applyFont="1" applyFill="1" applyProtection="1">
      <protection locked="0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58" fillId="0" borderId="19" xfId="0" applyFont="1" applyBorder="1" applyAlignment="1">
      <alignment horizontal="left" wrapText="1"/>
    </xf>
    <xf numFmtId="0" fontId="65" fillId="0" borderId="0" xfId="0" applyFont="1" applyAlignment="1">
      <alignment wrapText="1"/>
    </xf>
    <xf numFmtId="0" fontId="63" fillId="0" borderId="0" xfId="0" applyFont="1" applyProtection="1">
      <protection locked="0"/>
    </xf>
    <xf numFmtId="0" fontId="64" fillId="0" borderId="0" xfId="0" applyFont="1" applyAlignment="1">
      <alignment wrapText="1"/>
    </xf>
    <xf numFmtId="0" fontId="57" fillId="0" borderId="0" xfId="0" applyFont="1" applyProtection="1">
      <protection locked="0"/>
    </xf>
    <xf numFmtId="0" fontId="64" fillId="0" borderId="0" xfId="0" applyFont="1" applyProtection="1">
      <protection locked="0"/>
    </xf>
    <xf numFmtId="0" fontId="58" fillId="0" borderId="0" xfId="0" applyFont="1" applyProtection="1">
      <protection locked="0"/>
    </xf>
    <xf numFmtId="0" fontId="58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60" fillId="0" borderId="0" xfId="0" applyFont="1" applyProtection="1">
      <protection locked="0"/>
    </xf>
    <xf numFmtId="0" fontId="55" fillId="0" borderId="0" xfId="0" applyFont="1" applyProtection="1">
      <protection locked="0"/>
    </xf>
    <xf numFmtId="0" fontId="63" fillId="0" borderId="0" xfId="0" applyFont="1"/>
    <xf numFmtId="0" fontId="67" fillId="0" borderId="0" xfId="0" applyFont="1"/>
    <xf numFmtId="0" fontId="61" fillId="0" borderId="0" xfId="0" applyFont="1"/>
    <xf numFmtId="0" fontId="68" fillId="8" borderId="38" xfId="0" applyFont="1" applyFill="1" applyBorder="1" applyAlignment="1">
      <alignment horizontal="left"/>
    </xf>
    <xf numFmtId="14" fontId="68" fillId="8" borderId="5" xfId="0" applyNumberFormat="1" applyFont="1" applyFill="1" applyBorder="1" applyAlignment="1">
      <alignment horizontal="left"/>
    </xf>
    <xf numFmtId="14" fontId="68" fillId="8" borderId="7" xfId="0" applyNumberFormat="1" applyFont="1" applyFill="1" applyBorder="1" applyAlignment="1">
      <alignment horizontal="left"/>
    </xf>
    <xf numFmtId="0" fontId="68" fillId="8" borderId="5" xfId="0" applyFont="1" applyFill="1" applyBorder="1" applyAlignment="1">
      <alignment horizontal="left"/>
    </xf>
    <xf numFmtId="14" fontId="68" fillId="8" borderId="5" xfId="0" applyNumberFormat="1" applyFont="1" applyFill="1" applyBorder="1"/>
    <xf numFmtId="0" fontId="68" fillId="8" borderId="18" xfId="0" applyFont="1" applyFill="1" applyBorder="1" applyAlignment="1">
      <alignment horizontal="left"/>
    </xf>
    <xf numFmtId="0" fontId="68" fillId="8" borderId="6" xfId="0" applyFont="1" applyFill="1" applyBorder="1" applyAlignment="1">
      <alignment horizontal="left"/>
    </xf>
    <xf numFmtId="0" fontId="68" fillId="8" borderId="7" xfId="0" applyFont="1" applyFill="1" applyBorder="1"/>
    <xf numFmtId="0" fontId="68" fillId="8" borderId="15" xfId="0" applyFont="1" applyFill="1" applyBorder="1" applyAlignment="1">
      <alignment horizontal="left"/>
    </xf>
    <xf numFmtId="0" fontId="68" fillId="8" borderId="10" xfId="0" applyFont="1" applyFill="1" applyBorder="1" applyAlignment="1">
      <alignment horizontal="left"/>
    </xf>
    <xf numFmtId="14" fontId="68" fillId="8" borderId="12" xfId="0" applyNumberFormat="1" applyFont="1" applyFill="1" applyBorder="1" applyAlignment="1">
      <alignment horizontal="left"/>
    </xf>
    <xf numFmtId="0" fontId="68" fillId="8" borderId="14" xfId="0" applyFont="1" applyFill="1" applyBorder="1" applyAlignment="1">
      <alignment horizontal="left"/>
    </xf>
    <xf numFmtId="0" fontId="68" fillId="8" borderId="11" xfId="0" applyFont="1" applyFill="1" applyBorder="1" applyAlignment="1">
      <alignment horizontal="left"/>
    </xf>
    <xf numFmtId="0" fontId="68" fillId="8" borderId="12" xfId="0" applyFont="1" applyFill="1" applyBorder="1" applyAlignment="1">
      <alignment horizontal="left"/>
    </xf>
    <xf numFmtId="0" fontId="68" fillId="8" borderId="22" xfId="0" applyFont="1" applyFill="1" applyBorder="1" applyAlignment="1">
      <alignment horizontal="left"/>
    </xf>
    <xf numFmtId="0" fontId="68" fillId="8" borderId="21" xfId="0" applyFont="1" applyFill="1" applyBorder="1"/>
    <xf numFmtId="0" fontId="68" fillId="8" borderId="35" xfId="0" applyFont="1" applyFill="1" applyBorder="1" applyAlignment="1">
      <alignment horizontal="left"/>
    </xf>
    <xf numFmtId="0" fontId="68" fillId="8" borderId="50" xfId="0" applyFont="1" applyFill="1" applyBorder="1" applyAlignment="1">
      <alignment horizontal="left"/>
    </xf>
    <xf numFmtId="0" fontId="68" fillId="8" borderId="44" xfId="0" applyFont="1" applyFill="1" applyBorder="1" applyAlignment="1">
      <alignment horizontal="left"/>
    </xf>
    <xf numFmtId="14" fontId="68" fillId="8" borderId="53" xfId="0" applyNumberFormat="1" applyFont="1" applyFill="1" applyBorder="1" applyAlignment="1">
      <alignment horizontal="left"/>
    </xf>
    <xf numFmtId="0" fontId="68" fillId="8" borderId="46" xfId="0" applyFont="1" applyFill="1" applyBorder="1" applyAlignment="1">
      <alignment horizontal="left"/>
    </xf>
    <xf numFmtId="0" fontId="68" fillId="8" borderId="53" xfId="0" applyFont="1" applyFill="1" applyBorder="1" applyAlignment="1">
      <alignment horizontal="left"/>
    </xf>
    <xf numFmtId="0" fontId="68" fillId="8" borderId="45" xfId="0" applyFont="1" applyFill="1" applyBorder="1" applyAlignment="1">
      <alignment horizontal="left"/>
    </xf>
    <xf numFmtId="0" fontId="68" fillId="9" borderId="38" xfId="0" applyFont="1" applyFill="1" applyBorder="1" applyAlignment="1">
      <alignment horizontal="left"/>
    </xf>
    <xf numFmtId="0" fontId="68" fillId="9" borderId="5" xfId="0" applyFont="1" applyFill="1" applyBorder="1" applyAlignment="1">
      <alignment horizontal="left"/>
    </xf>
    <xf numFmtId="14" fontId="68" fillId="9" borderId="7" xfId="0" applyNumberFormat="1" applyFont="1" applyFill="1" applyBorder="1" applyAlignment="1">
      <alignment horizontal="left"/>
    </xf>
    <xf numFmtId="0" fontId="68" fillId="9" borderId="18" xfId="0" applyFont="1" applyFill="1" applyBorder="1" applyAlignment="1">
      <alignment horizontal="left"/>
    </xf>
    <xf numFmtId="0" fontId="68" fillId="9" borderId="6" xfId="0" applyFont="1" applyFill="1" applyBorder="1" applyAlignment="1">
      <alignment horizontal="left"/>
    </xf>
    <xf numFmtId="0" fontId="68" fillId="9" borderId="7" xfId="0" applyFont="1" applyFill="1" applyBorder="1" applyAlignment="1">
      <alignment horizontal="left"/>
    </xf>
    <xf numFmtId="0" fontId="68" fillId="9" borderId="56" xfId="0" applyFont="1" applyFill="1" applyBorder="1" applyAlignment="1">
      <alignment horizontal="left"/>
    </xf>
    <xf numFmtId="0" fontId="68" fillId="9" borderId="8" xfId="0" applyFont="1" applyFill="1" applyBorder="1" applyAlignment="1">
      <alignment horizontal="left"/>
    </xf>
    <xf numFmtId="14" fontId="68" fillId="9" borderId="9" xfId="0" applyNumberFormat="1" applyFont="1" applyFill="1" applyBorder="1" applyAlignment="1">
      <alignment horizontal="left"/>
    </xf>
    <xf numFmtId="0" fontId="68" fillId="9" borderId="13" xfId="0" applyFont="1" applyFill="1" applyBorder="1" applyAlignment="1">
      <alignment horizontal="left"/>
    </xf>
    <xf numFmtId="0" fontId="68" fillId="9" borderId="2" xfId="0" applyFont="1" applyFill="1" applyBorder="1" applyAlignment="1">
      <alignment horizontal="left"/>
    </xf>
    <xf numFmtId="0" fontId="68" fillId="9" borderId="9" xfId="0" applyFont="1" applyFill="1" applyBorder="1" applyAlignment="1">
      <alignment horizontal="left"/>
    </xf>
    <xf numFmtId="0" fontId="68" fillId="9" borderId="15" xfId="0" applyFont="1" applyFill="1" applyBorder="1" applyAlignment="1">
      <alignment horizontal="left"/>
    </xf>
    <xf numFmtId="0" fontId="68" fillId="9" borderId="10" xfId="0" applyFont="1" applyFill="1" applyBorder="1" applyAlignment="1">
      <alignment horizontal="left"/>
    </xf>
    <xf numFmtId="14" fontId="68" fillId="9" borderId="12" xfId="0" applyNumberFormat="1" applyFont="1" applyFill="1" applyBorder="1" applyAlignment="1">
      <alignment horizontal="left"/>
    </xf>
    <xf numFmtId="0" fontId="68" fillId="9" borderId="14" xfId="0" applyFont="1" applyFill="1" applyBorder="1" applyAlignment="1">
      <alignment horizontal="left"/>
    </xf>
    <xf numFmtId="0" fontId="68" fillId="9" borderId="11" xfId="0" applyFont="1" applyFill="1" applyBorder="1" applyAlignment="1">
      <alignment horizontal="left"/>
    </xf>
    <xf numFmtId="0" fontId="68" fillId="9" borderId="12" xfId="0" applyFont="1" applyFill="1" applyBorder="1" applyAlignment="1">
      <alignment horizontal="left"/>
    </xf>
    <xf numFmtId="0" fontId="68" fillId="9" borderId="22" xfId="0" applyFont="1" applyFill="1" applyBorder="1" applyAlignment="1">
      <alignment horizontal="left"/>
    </xf>
    <xf numFmtId="0" fontId="68" fillId="9" borderId="21" xfId="0" applyFont="1" applyFill="1" applyBorder="1" applyAlignment="1">
      <alignment horizontal="left"/>
    </xf>
    <xf numFmtId="0" fontId="68" fillId="9" borderId="23" xfId="0" applyFont="1" applyFill="1" applyBorder="1" applyAlignment="1">
      <alignment horizontal="left"/>
    </xf>
    <xf numFmtId="0" fontId="68" fillId="9" borderId="35" xfId="0" applyFont="1" applyFill="1" applyBorder="1" applyAlignment="1">
      <alignment horizontal="left"/>
    </xf>
    <xf numFmtId="0" fontId="68" fillId="9" borderId="22" xfId="0" applyFont="1" applyFill="1" applyBorder="1" applyAlignment="1">
      <alignment horizontal="left" vertical="center"/>
    </xf>
    <xf numFmtId="0" fontId="68" fillId="9" borderId="5" xfId="0" applyFont="1" applyFill="1" applyBorder="1" applyAlignment="1">
      <alignment horizontal="left" vertical="center"/>
    </xf>
    <xf numFmtId="0" fontId="68" fillId="9" borderId="18" xfId="0" applyFont="1" applyFill="1" applyBorder="1" applyAlignment="1">
      <alignment horizontal="left" vertical="center"/>
    </xf>
    <xf numFmtId="0" fontId="68" fillId="9" borderId="7" xfId="0" applyFont="1" applyFill="1" applyBorder="1" applyAlignment="1">
      <alignment horizontal="left" vertical="center"/>
    </xf>
    <xf numFmtId="0" fontId="68" fillId="9" borderId="23" xfId="0" applyFont="1" applyFill="1" applyBorder="1" applyAlignment="1">
      <alignment horizontal="left" vertical="center"/>
    </xf>
    <xf numFmtId="0" fontId="68" fillId="9" borderId="8" xfId="0" applyFont="1" applyFill="1" applyBorder="1" applyAlignment="1">
      <alignment horizontal="left" vertical="center"/>
    </xf>
    <xf numFmtId="0" fontId="68" fillId="9" borderId="13" xfId="0" applyFont="1" applyFill="1" applyBorder="1" applyAlignment="1">
      <alignment horizontal="left" vertical="center"/>
    </xf>
    <xf numFmtId="0" fontId="68" fillId="9" borderId="9" xfId="0" applyFont="1" applyFill="1" applyBorder="1" applyAlignment="1">
      <alignment horizontal="left" vertical="center"/>
    </xf>
    <xf numFmtId="0" fontId="68" fillId="9" borderId="35" xfId="0" applyFont="1" applyFill="1" applyBorder="1" applyAlignment="1">
      <alignment horizontal="left" vertical="center"/>
    </xf>
    <xf numFmtId="0" fontId="68" fillId="9" borderId="10" xfId="0" applyFont="1" applyFill="1" applyBorder="1" applyAlignment="1">
      <alignment horizontal="left" vertical="center"/>
    </xf>
    <xf numFmtId="0" fontId="68" fillId="9" borderId="14" xfId="0" applyFont="1" applyFill="1" applyBorder="1" applyAlignment="1">
      <alignment horizontal="left" vertical="center"/>
    </xf>
    <xf numFmtId="0" fontId="68" fillId="9" borderId="12" xfId="0" applyFont="1" applyFill="1" applyBorder="1" applyAlignment="1">
      <alignment horizontal="left" vertical="center"/>
    </xf>
    <xf numFmtId="14" fontId="68" fillId="9" borderId="5" xfId="0" applyNumberFormat="1" applyFont="1" applyFill="1" applyBorder="1" applyAlignment="1">
      <alignment horizontal="left"/>
    </xf>
    <xf numFmtId="14" fontId="68" fillId="9" borderId="8" xfId="0" applyNumberFormat="1" applyFont="1" applyFill="1" applyBorder="1" applyAlignment="1">
      <alignment horizontal="left"/>
    </xf>
    <xf numFmtId="14" fontId="68" fillId="9" borderId="10" xfId="0" applyNumberFormat="1" applyFont="1" applyFill="1" applyBorder="1" applyAlignment="1">
      <alignment horizontal="left" vertical="center"/>
    </xf>
    <xf numFmtId="166" fontId="68" fillId="9" borderId="22" xfId="1" applyFont="1" applyFill="1" applyBorder="1" applyAlignment="1">
      <alignment horizontal="left"/>
    </xf>
    <xf numFmtId="167" fontId="68" fillId="9" borderId="5" xfId="1" applyNumberFormat="1" applyFont="1" applyFill="1" applyBorder="1"/>
    <xf numFmtId="166" fontId="68" fillId="9" borderId="18" xfId="1" applyFont="1" applyFill="1" applyBorder="1"/>
    <xf numFmtId="166" fontId="68" fillId="9" borderId="7" xfId="1" applyFont="1" applyFill="1" applyBorder="1"/>
    <xf numFmtId="166" fontId="68" fillId="9" borderId="23" xfId="1" applyFont="1" applyFill="1" applyBorder="1" applyAlignment="1">
      <alignment horizontal="left"/>
    </xf>
    <xf numFmtId="167" fontId="68" fillId="9" borderId="8" xfId="1" applyNumberFormat="1" applyFont="1" applyFill="1" applyBorder="1"/>
    <xf numFmtId="166" fontId="68" fillId="9" borderId="13" xfId="1" applyFont="1" applyFill="1" applyBorder="1"/>
    <xf numFmtId="166" fontId="68" fillId="9" borderId="9" xfId="1" applyFont="1" applyFill="1" applyBorder="1"/>
    <xf numFmtId="166" fontId="68" fillId="9" borderId="35" xfId="1" applyFont="1" applyFill="1" applyBorder="1" applyAlignment="1">
      <alignment horizontal="left"/>
    </xf>
    <xf numFmtId="167" fontId="68" fillId="9" borderId="10" xfId="1" applyNumberFormat="1" applyFont="1" applyFill="1" applyBorder="1"/>
    <xf numFmtId="166" fontId="68" fillId="9" borderId="14" xfId="1" applyFont="1" applyFill="1" applyBorder="1"/>
    <xf numFmtId="166" fontId="68" fillId="9" borderId="12" xfId="1" applyFont="1" applyFill="1" applyBorder="1"/>
    <xf numFmtId="14" fontId="68" fillId="9" borderId="10" xfId="0" applyNumberFormat="1" applyFont="1" applyFill="1" applyBorder="1" applyAlignment="1">
      <alignment horizontal="left"/>
    </xf>
    <xf numFmtId="166" fontId="68" fillId="10" borderId="22" xfId="1" applyFont="1" applyFill="1" applyBorder="1" applyAlignment="1">
      <alignment horizontal="left"/>
    </xf>
    <xf numFmtId="168" fontId="68" fillId="10" borderId="5" xfId="1" applyNumberFormat="1" applyFont="1" applyFill="1" applyBorder="1"/>
    <xf numFmtId="168" fontId="68" fillId="10" borderId="7" xfId="1" applyNumberFormat="1" applyFont="1" applyFill="1" applyBorder="1"/>
    <xf numFmtId="0" fontId="68" fillId="10" borderId="5" xfId="0" applyFont="1" applyFill="1" applyBorder="1" applyAlignment="1">
      <alignment horizontal="left"/>
    </xf>
    <xf numFmtId="167" fontId="68" fillId="10" borderId="5" xfId="1" applyNumberFormat="1" applyFont="1" applyFill="1" applyBorder="1"/>
    <xf numFmtId="166" fontId="68" fillId="10" borderId="18" xfId="1" applyFont="1" applyFill="1" applyBorder="1"/>
    <xf numFmtId="0" fontId="68" fillId="10" borderId="6" xfId="0" applyFont="1" applyFill="1" applyBorder="1" applyAlignment="1">
      <alignment horizontal="left"/>
    </xf>
    <xf numFmtId="166" fontId="68" fillId="10" borderId="7" xfId="1" applyFont="1" applyFill="1" applyBorder="1"/>
    <xf numFmtId="166" fontId="68" fillId="10" borderId="23" xfId="1" applyFont="1" applyFill="1" applyBorder="1" applyAlignment="1">
      <alignment horizontal="left"/>
    </xf>
    <xf numFmtId="168" fontId="68" fillId="10" borderId="8" xfId="1" applyNumberFormat="1" applyFont="1" applyFill="1" applyBorder="1"/>
    <xf numFmtId="168" fontId="68" fillId="10" borderId="9" xfId="1" applyNumberFormat="1" applyFont="1" applyFill="1" applyBorder="1"/>
    <xf numFmtId="0" fontId="68" fillId="10" borderId="8" xfId="0" applyFont="1" applyFill="1" applyBorder="1" applyAlignment="1">
      <alignment horizontal="left"/>
    </xf>
    <xf numFmtId="167" fontId="68" fillId="10" borderId="8" xfId="1" applyNumberFormat="1" applyFont="1" applyFill="1" applyBorder="1"/>
    <xf numFmtId="166" fontId="68" fillId="10" borderId="13" xfId="1" applyFont="1" applyFill="1" applyBorder="1"/>
    <xf numFmtId="0" fontId="68" fillId="10" borderId="2" xfId="0" applyFont="1" applyFill="1" applyBorder="1" applyAlignment="1">
      <alignment horizontal="left"/>
    </xf>
    <xf numFmtId="166" fontId="68" fillId="10" borderId="9" xfId="1" applyFont="1" applyFill="1" applyBorder="1"/>
    <xf numFmtId="166" fontId="68" fillId="10" borderId="35" xfId="1" applyFont="1" applyFill="1" applyBorder="1" applyAlignment="1">
      <alignment horizontal="left"/>
    </xf>
    <xf numFmtId="168" fontId="68" fillId="10" borderId="10" xfId="1" applyNumberFormat="1" applyFont="1" applyFill="1" applyBorder="1"/>
    <xf numFmtId="168" fontId="68" fillId="10" borderId="12" xfId="1" applyNumberFormat="1" applyFont="1" applyFill="1" applyBorder="1"/>
    <xf numFmtId="0" fontId="68" fillId="10" borderId="10" xfId="0" applyFont="1" applyFill="1" applyBorder="1" applyAlignment="1">
      <alignment horizontal="left"/>
    </xf>
    <xf numFmtId="167" fontId="68" fillId="10" borderId="10" xfId="1" applyNumberFormat="1" applyFont="1" applyFill="1" applyBorder="1"/>
    <xf numFmtId="166" fontId="68" fillId="10" borderId="14" xfId="1" applyFont="1" applyFill="1" applyBorder="1"/>
    <xf numFmtId="0" fontId="68" fillId="10" borderId="11" xfId="0" applyFont="1" applyFill="1" applyBorder="1" applyAlignment="1">
      <alignment horizontal="left"/>
    </xf>
    <xf numFmtId="166" fontId="68" fillId="10" borderId="12" xfId="1" applyFont="1" applyFill="1" applyBorder="1"/>
    <xf numFmtId="0" fontId="57" fillId="0" borderId="0" xfId="0" applyFont="1" applyAlignment="1" applyProtection="1">
      <alignment horizontal="left"/>
      <protection locked="0"/>
    </xf>
    <xf numFmtId="0" fontId="58" fillId="0" borderId="0" xfId="0" applyFont="1" applyAlignment="1" applyProtection="1">
      <alignment horizontal="left"/>
      <protection locked="0"/>
    </xf>
    <xf numFmtId="0" fontId="66" fillId="3" borderId="5" xfId="0" applyFont="1" applyFill="1" applyBorder="1" applyAlignment="1" applyProtection="1">
      <alignment horizontal="left" wrapText="1"/>
      <protection locked="0"/>
    </xf>
    <xf numFmtId="0" fontId="66" fillId="3" borderId="8" xfId="0" applyFont="1" applyFill="1" applyBorder="1" applyAlignment="1" applyProtection="1">
      <alignment horizontal="left" wrapText="1"/>
      <protection locked="0"/>
    </xf>
    <xf numFmtId="0" fontId="60" fillId="0" borderId="0" xfId="0" applyFont="1" applyAlignment="1">
      <alignment horizontal="left"/>
    </xf>
    <xf numFmtId="0" fontId="35" fillId="0" borderId="0" xfId="0" applyFont="1" applyAlignment="1" applyProtection="1">
      <alignment horizontal="left"/>
      <protection locked="0"/>
    </xf>
    <xf numFmtId="0" fontId="29" fillId="0" borderId="0" xfId="0" applyFont="1" applyProtection="1">
      <protection locked="0"/>
    </xf>
    <xf numFmtId="0" fontId="70" fillId="0" borderId="0" xfId="0" applyFont="1"/>
    <xf numFmtId="0" fontId="66" fillId="3" borderId="10" xfId="0" applyFont="1" applyFill="1" applyBorder="1" applyAlignment="1" applyProtection="1">
      <alignment horizontal="left" wrapText="1"/>
      <protection locked="0"/>
    </xf>
    <xf numFmtId="0" fontId="71" fillId="0" borderId="0" xfId="0" applyFont="1" applyAlignment="1">
      <alignment vertical="center"/>
    </xf>
    <xf numFmtId="0" fontId="64" fillId="0" borderId="0" xfId="0" applyFont="1" applyAlignment="1">
      <alignment horizontal="left"/>
    </xf>
    <xf numFmtId="0" fontId="64" fillId="0" borderId="0" xfId="0" applyFont="1"/>
    <xf numFmtId="49" fontId="35" fillId="3" borderId="6" xfId="0" applyNumberFormat="1" applyFont="1" applyFill="1" applyBorder="1" applyAlignment="1" applyProtection="1">
      <alignment horizontal="center"/>
      <protection locked="0"/>
    </xf>
    <xf numFmtId="49" fontId="35" fillId="3" borderId="7" xfId="0" applyNumberFormat="1" applyFont="1" applyFill="1" applyBorder="1" applyAlignment="1" applyProtection="1">
      <alignment horizontal="center"/>
      <protection locked="0"/>
    </xf>
    <xf numFmtId="49" fontId="35" fillId="3" borderId="2" xfId="0" applyNumberFormat="1" applyFont="1" applyFill="1" applyBorder="1" applyAlignment="1" applyProtection="1">
      <alignment horizontal="center"/>
      <protection locked="0"/>
    </xf>
    <xf numFmtId="49" fontId="35" fillId="3" borderId="9" xfId="0" applyNumberFormat="1" applyFont="1" applyFill="1" applyBorder="1" applyAlignment="1" applyProtection="1">
      <alignment horizontal="center"/>
      <protection locked="0"/>
    </xf>
    <xf numFmtId="49" fontId="35" fillId="3" borderId="11" xfId="0" applyNumberFormat="1" applyFont="1" applyFill="1" applyBorder="1" applyAlignment="1" applyProtection="1">
      <alignment horizontal="center"/>
      <protection locked="0"/>
    </xf>
    <xf numFmtId="49" fontId="35" fillId="3" borderId="12" xfId="0" applyNumberFormat="1" applyFont="1" applyFill="1" applyBorder="1" applyAlignment="1" applyProtection="1">
      <alignment horizontal="center"/>
      <protection locked="0"/>
    </xf>
    <xf numFmtId="0" fontId="58" fillId="8" borderId="54" xfId="0" applyFont="1" applyFill="1" applyBorder="1" applyAlignment="1">
      <alignment horizontal="left" vertical="center" wrapText="1"/>
    </xf>
    <xf numFmtId="0" fontId="58" fillId="8" borderId="36" xfId="0" applyFont="1" applyFill="1" applyBorder="1" applyAlignment="1">
      <alignment horizontal="left" vertical="center" wrapText="1"/>
    </xf>
    <xf numFmtId="0" fontId="58" fillId="9" borderId="54" xfId="0" applyFont="1" applyFill="1" applyBorder="1" applyAlignment="1">
      <alignment horizontal="left" vertical="center" wrapText="1"/>
    </xf>
    <xf numFmtId="0" fontId="58" fillId="9" borderId="60" xfId="0" applyFont="1" applyFill="1" applyBorder="1" applyAlignment="1">
      <alignment horizontal="left" vertical="center" wrapText="1"/>
    </xf>
    <xf numFmtId="0" fontId="58" fillId="9" borderId="36" xfId="0" applyFont="1" applyFill="1" applyBorder="1" applyAlignment="1">
      <alignment horizontal="left" vertical="center" wrapText="1"/>
    </xf>
    <xf numFmtId="14" fontId="64" fillId="0" borderId="24" xfId="0" applyNumberFormat="1" applyFont="1" applyBorder="1" applyAlignment="1">
      <alignment horizontal="center"/>
    </xf>
    <xf numFmtId="14" fontId="64" fillId="0" borderId="25" xfId="0" applyNumberFormat="1" applyFont="1" applyBorder="1" applyAlignment="1">
      <alignment horizontal="center"/>
    </xf>
    <xf numFmtId="14" fontId="64" fillId="0" borderId="26" xfId="0" applyNumberFormat="1" applyFont="1" applyBorder="1" applyAlignment="1">
      <alignment horizontal="center"/>
    </xf>
    <xf numFmtId="0" fontId="58" fillId="10" borderId="54" xfId="0" applyFont="1" applyFill="1" applyBorder="1" applyAlignment="1">
      <alignment horizontal="left" vertical="center" wrapText="1"/>
    </xf>
    <xf numFmtId="0" fontId="58" fillId="10" borderId="60" xfId="0" applyFont="1" applyFill="1" applyBorder="1" applyAlignment="1">
      <alignment horizontal="left" vertical="center" wrapText="1"/>
    </xf>
    <xf numFmtId="0" fontId="58" fillId="10" borderId="36" xfId="0" applyFont="1" applyFill="1" applyBorder="1" applyAlignment="1">
      <alignment horizontal="left" vertical="center" wrapText="1"/>
    </xf>
    <xf numFmtId="0" fontId="3" fillId="0" borderId="57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5" fillId="0" borderId="57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45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49" fontId="35" fillId="3" borderId="14" xfId="0" applyNumberFormat="1" applyFont="1" applyFill="1" applyBorder="1" applyAlignment="1" applyProtection="1">
      <alignment horizontal="center"/>
      <protection locked="0"/>
    </xf>
    <xf numFmtId="49" fontId="35" fillId="3" borderId="15" xfId="0" applyNumberFormat="1" applyFont="1" applyFill="1" applyBorder="1" applyAlignment="1" applyProtection="1">
      <alignment horizontal="center"/>
      <protection locked="0"/>
    </xf>
    <xf numFmtId="49" fontId="35" fillId="3" borderId="16" xfId="0" applyNumberFormat="1" applyFont="1" applyFill="1" applyBorder="1" applyAlignment="1" applyProtection="1">
      <alignment horizontal="center"/>
      <protection locked="0"/>
    </xf>
    <xf numFmtId="0" fontId="50" fillId="0" borderId="0" xfId="0" applyFont="1"/>
    <xf numFmtId="0" fontId="51" fillId="0" borderId="0" xfId="0" applyFont="1"/>
    <xf numFmtId="0" fontId="9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16" fillId="0" borderId="1" xfId="0" applyFont="1" applyBorder="1"/>
    <xf numFmtId="0" fontId="14" fillId="0" borderId="1" xfId="0" applyFont="1" applyBorder="1"/>
    <xf numFmtId="0" fontId="6" fillId="0" borderId="0" xfId="0" applyFont="1" applyAlignment="1">
      <alignment horizontal="left" vertical="center"/>
    </xf>
    <xf numFmtId="0" fontId="6" fillId="0" borderId="0" xfId="0" applyFont="1"/>
    <xf numFmtId="49" fontId="35" fillId="0" borderId="0" xfId="0" applyNumberFormat="1" applyFont="1" applyAlignment="1" applyProtection="1">
      <alignment horizontal="left"/>
      <protection locked="0"/>
    </xf>
    <xf numFmtId="164" fontId="42" fillId="0" borderId="0" xfId="0" applyNumberFormat="1" applyFont="1" applyAlignment="1">
      <alignment horizontal="right" vertical="center"/>
    </xf>
    <xf numFmtId="0" fontId="8" fillId="0" borderId="0" xfId="0" applyFont="1"/>
    <xf numFmtId="0" fontId="6" fillId="0" borderId="17" xfId="0" applyFont="1" applyBorder="1" applyAlignment="1">
      <alignment horizontal="center" vertical="center"/>
    </xf>
    <xf numFmtId="1" fontId="38" fillId="2" borderId="25" xfId="0" applyNumberFormat="1" applyFont="1" applyFill="1" applyBorder="1" applyAlignment="1">
      <alignment horizontal="center"/>
    </xf>
    <xf numFmtId="0" fontId="38" fillId="2" borderId="25" xfId="0" applyFont="1" applyFill="1" applyBorder="1" applyAlignment="1">
      <alignment horizontal="center"/>
    </xf>
    <xf numFmtId="0" fontId="38" fillId="2" borderId="37" xfId="0" applyFont="1" applyFill="1" applyBorder="1" applyAlignment="1">
      <alignment horizontal="center"/>
    </xf>
    <xf numFmtId="0" fontId="24" fillId="0" borderId="2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5" fillId="3" borderId="58" xfId="0" applyFont="1" applyFill="1" applyBorder="1" applyAlignment="1">
      <alignment horizontal="center"/>
    </xf>
    <xf numFmtId="0" fontId="15" fillId="12" borderId="18" xfId="0" applyFont="1" applyFill="1" applyBorder="1" applyAlignment="1">
      <alignment horizontal="center"/>
    </xf>
    <xf numFmtId="0" fontId="15" fillId="12" borderId="38" xfId="0" applyFont="1" applyFill="1" applyBorder="1" applyAlignment="1">
      <alignment horizontal="center"/>
    </xf>
    <xf numFmtId="0" fontId="15" fillId="12" borderId="39" xfId="0" applyFont="1" applyFill="1" applyBorder="1" applyAlignment="1">
      <alignment horizontal="center"/>
    </xf>
    <xf numFmtId="0" fontId="15" fillId="12" borderId="14" xfId="0" applyFont="1" applyFill="1" applyBorder="1" applyAlignment="1">
      <alignment horizontal="center"/>
    </xf>
    <xf numFmtId="0" fontId="15" fillId="12" borderId="15" xfId="0" applyFont="1" applyFill="1" applyBorder="1" applyAlignment="1">
      <alignment horizontal="center"/>
    </xf>
    <xf numFmtId="0" fontId="15" fillId="12" borderId="58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 wrapText="1"/>
    </xf>
    <xf numFmtId="0" fontId="15" fillId="3" borderId="39" xfId="0" applyFont="1" applyFill="1" applyBorder="1" applyAlignment="1">
      <alignment horizont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58" xfId="0" applyFont="1" applyFill="1" applyBorder="1" applyAlignment="1">
      <alignment horizontal="center" wrapText="1"/>
    </xf>
    <xf numFmtId="0" fontId="15" fillId="12" borderId="18" xfId="0" applyFont="1" applyFill="1" applyBorder="1" applyAlignment="1">
      <alignment horizontal="center" wrapText="1"/>
    </xf>
    <xf numFmtId="0" fontId="15" fillId="12" borderId="39" xfId="0" applyFont="1" applyFill="1" applyBorder="1" applyAlignment="1">
      <alignment horizontal="center" wrapText="1"/>
    </xf>
    <xf numFmtId="0" fontId="15" fillId="12" borderId="14" xfId="0" applyFont="1" applyFill="1" applyBorder="1" applyAlignment="1">
      <alignment horizontal="center" wrapText="1"/>
    </xf>
    <xf numFmtId="0" fontId="15" fillId="12" borderId="58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3" borderId="38" xfId="0" applyFont="1" applyFill="1" applyBorder="1" applyAlignment="1">
      <alignment horizontal="center"/>
    </xf>
    <xf numFmtId="0" fontId="15" fillId="3" borderId="39" xfId="0" applyFont="1" applyFill="1" applyBorder="1" applyAlignment="1">
      <alignment horizontal="center"/>
    </xf>
    <xf numFmtId="0" fontId="72" fillId="0" borderId="0" xfId="0" applyFont="1" applyAlignment="1">
      <alignment horizontal="left"/>
    </xf>
    <xf numFmtId="0" fontId="58" fillId="20" borderId="54" xfId="0" applyFont="1" applyFill="1" applyBorder="1" applyAlignment="1">
      <alignment horizontal="left" vertical="center" wrapText="1"/>
    </xf>
    <xf numFmtId="0" fontId="68" fillId="20" borderId="38" xfId="0" applyFont="1" applyFill="1" applyBorder="1" applyAlignment="1">
      <alignment horizontal="left"/>
    </xf>
    <xf numFmtId="14" fontId="68" fillId="20" borderId="5" xfId="0" applyNumberFormat="1" applyFont="1" applyFill="1" applyBorder="1" applyAlignment="1">
      <alignment horizontal="left"/>
    </xf>
    <xf numFmtId="14" fontId="68" fillId="20" borderId="7" xfId="0" applyNumberFormat="1" applyFont="1" applyFill="1" applyBorder="1" applyAlignment="1">
      <alignment horizontal="left"/>
    </xf>
    <xf numFmtId="0" fontId="68" fillId="20" borderId="5" xfId="0" applyFont="1" applyFill="1" applyBorder="1" applyAlignment="1">
      <alignment horizontal="left"/>
    </xf>
    <xf numFmtId="14" fontId="68" fillId="20" borderId="5" xfId="0" applyNumberFormat="1" applyFont="1" applyFill="1" applyBorder="1"/>
    <xf numFmtId="0" fontId="68" fillId="20" borderId="18" xfId="0" applyFont="1" applyFill="1" applyBorder="1" applyAlignment="1">
      <alignment horizontal="left"/>
    </xf>
    <xf numFmtId="0" fontId="68" fillId="20" borderId="6" xfId="0" applyFont="1" applyFill="1" applyBorder="1" applyAlignment="1">
      <alignment horizontal="left"/>
    </xf>
    <xf numFmtId="0" fontId="68" fillId="20" borderId="7" xfId="0" applyFont="1" applyFill="1" applyBorder="1"/>
    <xf numFmtId="0" fontId="68" fillId="20" borderId="22" xfId="0" applyFont="1" applyFill="1" applyBorder="1" applyAlignment="1">
      <alignment horizontal="left"/>
    </xf>
    <xf numFmtId="0" fontId="68" fillId="20" borderId="21" xfId="0" applyFont="1" applyFill="1" applyBorder="1"/>
    <xf numFmtId="14" fontId="68" fillId="20" borderId="20" xfId="0" applyNumberFormat="1" applyFont="1" applyFill="1" applyBorder="1" applyAlignment="1">
      <alignment horizontal="left"/>
    </xf>
    <xf numFmtId="14" fontId="68" fillId="20" borderId="21" xfId="0" applyNumberFormat="1" applyFont="1" applyFill="1" applyBorder="1" applyAlignment="1">
      <alignment horizontal="left"/>
    </xf>
    <xf numFmtId="14" fontId="68" fillId="20" borderId="30" xfId="0" applyNumberFormat="1" applyFont="1" applyFill="1" applyBorder="1" applyAlignment="1">
      <alignment horizontal="left"/>
    </xf>
    <xf numFmtId="14" fontId="68" fillId="20" borderId="32" xfId="0" applyNumberFormat="1" applyFont="1" applyFill="1" applyBorder="1" applyAlignment="1">
      <alignment horizontal="left"/>
    </xf>
    <xf numFmtId="0" fontId="65" fillId="17" borderId="40" xfId="0" applyFont="1" applyFill="1" applyBorder="1" applyAlignment="1">
      <alignment horizontal="center" vertical="center" wrapText="1"/>
    </xf>
    <xf numFmtId="0" fontId="58" fillId="18" borderId="4" xfId="0" applyFont="1" applyFill="1" applyBorder="1" applyAlignment="1">
      <alignment horizontal="center" vertical="center" wrapText="1"/>
    </xf>
    <xf numFmtId="0" fontId="58" fillId="18" borderId="40" xfId="0" applyFont="1" applyFill="1" applyBorder="1" applyAlignment="1">
      <alignment horizontal="center" vertical="center" wrapText="1"/>
    </xf>
    <xf numFmtId="0" fontId="65" fillId="18" borderId="42" xfId="0" applyFont="1" applyFill="1" applyBorder="1" applyAlignment="1">
      <alignment horizontal="center" vertical="center" wrapText="1"/>
    </xf>
    <xf numFmtId="0" fontId="66" fillId="19" borderId="51" xfId="0" applyFont="1" applyFill="1" applyBorder="1" applyAlignment="1">
      <alignment horizontal="center" vertical="center" wrapText="1"/>
    </xf>
    <xf numFmtId="0" fontId="66" fillId="19" borderId="49" xfId="0" applyFont="1" applyFill="1" applyBorder="1" applyAlignment="1">
      <alignment horizontal="center" vertical="center" wrapText="1"/>
    </xf>
    <xf numFmtId="0" fontId="66" fillId="19" borderId="48" xfId="0" applyFont="1" applyFill="1" applyBorder="1" applyAlignment="1">
      <alignment horizontal="center" vertical="center" wrapText="1"/>
    </xf>
    <xf numFmtId="0" fontId="69" fillId="19" borderId="52" xfId="0" applyFont="1" applyFill="1" applyBorder="1" applyAlignment="1">
      <alignment horizontal="center" vertical="center" wrapText="1"/>
    </xf>
    <xf numFmtId="0" fontId="73" fillId="0" borderId="0" xfId="0" applyFont="1" applyProtection="1">
      <protection locked="0"/>
    </xf>
    <xf numFmtId="0" fontId="74" fillId="0" borderId="0" xfId="6" applyFont="1" applyProtection="1">
      <protection locked="0"/>
    </xf>
    <xf numFmtId="0" fontId="75" fillId="0" borderId="0" xfId="0" applyFont="1" applyProtection="1">
      <protection locked="0"/>
    </xf>
  </cellXfs>
  <cellStyles count="7">
    <cellStyle name="Excel Built-in Normal" xfId="1" xr:uid="{7903564D-EE45-4D3D-ABEE-E119BE832C64}"/>
    <cellStyle name="Hiperpovezava" xfId="6" builtinId="8"/>
    <cellStyle name="Navadno" xfId="0" builtinId="0"/>
    <cellStyle name="Normalny 2" xfId="5" xr:uid="{74DC376F-9B7E-42FC-8BCB-2C0D8FDE50AD}"/>
    <cellStyle name="Normalny 3" xfId="4" xr:uid="{A3CD543D-DA27-4879-B259-FE08A1F2DA4C}"/>
    <cellStyle name="Normalny 4" xfId="3" xr:uid="{061980EE-A108-4920-9FBC-0CF8EFDA9556}"/>
    <cellStyle name="Normalny 5" xfId="2" xr:uid="{068BC129-675C-47DA-9073-BC017DCEA1B4}"/>
  </cellStyles>
  <dxfs count="0"/>
  <tableStyles count="0" defaultTableStyle="TableStyleMedium2" defaultPivotStyle="PivotStyleLight16"/>
  <colors>
    <mruColors>
      <color rgb="FF76B531"/>
      <color rgb="FF0099CC"/>
      <color rgb="FF080808"/>
      <color rgb="FFFFCCFF"/>
      <color rgb="FFCDFFCD"/>
      <color rgb="FFE7F9FF"/>
      <color rgb="FFEEF8E4"/>
      <color rgb="FF99FF99"/>
      <color rgb="FFF1E8F8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809625</xdr:colOff>
      <xdr:row>66</xdr:row>
      <xdr:rowOff>0</xdr:rowOff>
    </xdr:from>
    <xdr:ext cx="65" cy="172227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646FC4CE-9CC2-49BC-BEE0-FE3C08E8EABC}"/>
            </a:ext>
          </a:extLst>
        </xdr:cNvPr>
        <xdr:cNvSpPr txBox="1"/>
      </xdr:nvSpPr>
      <xdr:spPr>
        <a:xfrm>
          <a:off x="6892925" y="1472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l-SI" sz="1100"/>
        </a:p>
      </xdr:txBody>
    </xdr:sp>
    <xdr:clientData/>
  </xdr:oneCellAnchor>
  <xdr:oneCellAnchor>
    <xdr:from>
      <xdr:col>5</xdr:col>
      <xdr:colOff>837720</xdr:colOff>
      <xdr:row>66</xdr:row>
      <xdr:rowOff>0</xdr:rowOff>
    </xdr:from>
    <xdr:ext cx="360" cy="171720"/>
    <xdr:sp macro="" textlink="">
      <xdr:nvSpPr>
        <xdr:cNvPr id="3" name="PoljeZBesedilom 1">
          <a:extLst>
            <a:ext uri="{FF2B5EF4-FFF2-40B4-BE49-F238E27FC236}">
              <a16:creationId xmlns:a16="http://schemas.microsoft.com/office/drawing/2014/main" id="{0D737CCF-90B2-4B45-905D-CDB9452C0212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5</xdr:col>
      <xdr:colOff>837720</xdr:colOff>
      <xdr:row>66</xdr:row>
      <xdr:rowOff>0</xdr:rowOff>
    </xdr:from>
    <xdr:ext cx="360" cy="171720"/>
    <xdr:sp macro="" textlink="">
      <xdr:nvSpPr>
        <xdr:cNvPr id="4" name="PoljeZBesedilom 1">
          <a:extLst>
            <a:ext uri="{FF2B5EF4-FFF2-40B4-BE49-F238E27FC236}">
              <a16:creationId xmlns:a16="http://schemas.microsoft.com/office/drawing/2014/main" id="{1D4258B8-C948-4DD0-948A-262F97F80456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9070</xdr:rowOff>
    </xdr:from>
    <xdr:to>
      <xdr:col>0</xdr:col>
      <xdr:colOff>988786</xdr:colOff>
      <xdr:row>3</xdr:row>
      <xdr:rowOff>24742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A096D236-B395-2DAE-3EAF-03B6F1202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70"/>
          <a:ext cx="988786" cy="1276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495301</xdr:colOff>
      <xdr:row>0</xdr:row>
      <xdr:rowOff>44450</xdr:rowOff>
    </xdr:from>
    <xdr:to>
      <xdr:col>7</xdr:col>
      <xdr:colOff>685801</xdr:colOff>
      <xdr:row>2</xdr:row>
      <xdr:rowOff>209307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9EC0AF1-F07B-4B3B-96EB-448587D90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1" y="44450"/>
          <a:ext cx="1625600" cy="482357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</xdr:colOff>
      <xdr:row>32</xdr:row>
      <xdr:rowOff>25400</xdr:rowOff>
    </xdr:from>
    <xdr:to>
      <xdr:col>5</xdr:col>
      <xdr:colOff>570738</xdr:colOff>
      <xdr:row>39</xdr:row>
      <xdr:rowOff>43688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677A7E4-568E-4514-964B-3597AFAA8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7207250"/>
          <a:ext cx="1161288" cy="1161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judoslo.s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86F9-F0F9-4203-9677-18EE25578E43}">
  <sheetPr>
    <tabColor rgb="FF76B531"/>
  </sheetPr>
  <dimension ref="A1:AA66"/>
  <sheetViews>
    <sheetView showGridLines="0" tabSelected="1" view="pageLayout" zoomScale="70" zoomScaleNormal="50" zoomScalePageLayoutView="70" workbookViewId="0">
      <selection activeCell="E5" sqref="E5"/>
    </sheetView>
  </sheetViews>
  <sheetFormatPr defaultColWidth="14.453125" defaultRowHeight="17.5" x14ac:dyDescent="0.35"/>
  <cols>
    <col min="1" max="1" width="22.453125" style="350" bestFit="1" customWidth="1"/>
    <col min="2" max="2" width="38.36328125" style="51" bestFit="1" customWidth="1"/>
    <col min="3" max="3" width="21.08984375" style="53" customWidth="1"/>
    <col min="4" max="4" width="21.81640625" style="53" customWidth="1"/>
    <col min="5" max="5" width="32.1796875" style="51" bestFit="1" customWidth="1"/>
    <col min="6" max="6" width="23.1796875" style="51" customWidth="1"/>
    <col min="7" max="7" width="12.1796875" style="53" customWidth="1"/>
    <col min="8" max="8" width="19.7265625" style="53" bestFit="1" customWidth="1"/>
    <col min="9" max="9" width="15.54296875" style="53" customWidth="1"/>
    <col min="10" max="10" width="14.453125" style="51"/>
    <col min="11" max="25" width="14.453125" style="197"/>
    <col min="26" max="16384" width="14.453125" style="51"/>
  </cols>
  <sheetData>
    <row r="1" spans="1:27" s="238" customFormat="1" ht="37" x14ac:dyDescent="0.35">
      <c r="A1" s="345"/>
      <c r="B1" s="354" t="s">
        <v>81</v>
      </c>
      <c r="C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</row>
    <row r="2" spans="1:27" s="240" customFormat="1" ht="37" x14ac:dyDescent="0.7">
      <c r="A2" s="346"/>
      <c r="B2" s="428" t="s">
        <v>83</v>
      </c>
      <c r="C2" s="241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</row>
    <row r="3" spans="1:27" s="240" customFormat="1" ht="25" x14ac:dyDescent="0.5">
      <c r="A3" s="346"/>
      <c r="B3" s="233" t="s">
        <v>82</v>
      </c>
      <c r="C3" s="241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</row>
    <row r="4" spans="1:27" s="240" customFormat="1" ht="33.5" customHeight="1" thickBot="1" x14ac:dyDescent="0.4">
      <c r="A4" s="241"/>
      <c r="B4" s="241"/>
      <c r="D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</row>
    <row r="5" spans="1:27" ht="26.5" customHeight="1" x14ac:dyDescent="0.35">
      <c r="A5" s="347" t="s">
        <v>65</v>
      </c>
      <c r="B5" s="357"/>
      <c r="C5" s="358"/>
      <c r="D5" s="230"/>
      <c r="G5" s="51"/>
      <c r="H5" s="51"/>
      <c r="I5" s="51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51"/>
    </row>
    <row r="6" spans="1:27" ht="26.5" customHeight="1" x14ac:dyDescent="0.35">
      <c r="A6" s="348" t="s">
        <v>66</v>
      </c>
      <c r="B6" s="359"/>
      <c r="C6" s="360"/>
      <c r="D6" s="230"/>
      <c r="G6" s="51"/>
      <c r="H6" s="51"/>
      <c r="I6" s="51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51"/>
    </row>
    <row r="7" spans="1:27" ht="35" customHeight="1" thickBot="1" x14ac:dyDescent="0.4">
      <c r="A7" s="353" t="s">
        <v>67</v>
      </c>
      <c r="B7" s="361"/>
      <c r="C7" s="362"/>
      <c r="D7" s="230"/>
      <c r="E7" s="230"/>
      <c r="F7" s="230"/>
      <c r="G7" s="230"/>
      <c r="H7" s="231"/>
      <c r="I7" s="231"/>
      <c r="J7" s="231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</row>
    <row r="8" spans="1:27" x14ac:dyDescent="0.35">
      <c r="A8" s="242"/>
      <c r="D8" s="231"/>
      <c r="E8" s="231"/>
      <c r="F8" s="231"/>
      <c r="G8" s="231"/>
      <c r="H8" s="231"/>
      <c r="I8" s="231"/>
      <c r="J8" s="231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</row>
    <row r="9" spans="1:27" s="19" customFormat="1" ht="19" x14ac:dyDescent="0.4">
      <c r="A9" s="352"/>
      <c r="B9" s="352"/>
      <c r="C9" s="16"/>
      <c r="D9" s="16"/>
      <c r="E9" s="16"/>
      <c r="F9" s="16"/>
      <c r="G9" s="16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</row>
    <row r="10" spans="1:27" s="244" customFormat="1" ht="20" x14ac:dyDescent="0.4">
      <c r="A10" s="349"/>
      <c r="B10" s="240"/>
      <c r="C10" s="240"/>
      <c r="D10" s="240"/>
      <c r="E10" s="239"/>
      <c r="F10" s="239"/>
      <c r="G10" s="239"/>
      <c r="H10" s="452" t="s">
        <v>79</v>
      </c>
      <c r="I10" s="453" t="s">
        <v>80</v>
      </c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43"/>
    </row>
    <row r="11" spans="1:27" s="244" customFormat="1" ht="20.5" thickBot="1" x14ac:dyDescent="0.45">
      <c r="A11" s="349"/>
      <c r="B11" s="240"/>
      <c r="C11" s="240"/>
      <c r="D11" s="240"/>
      <c r="E11" s="240"/>
      <c r="F11" s="240"/>
      <c r="G11" s="240"/>
      <c r="H11" s="454"/>
      <c r="I11" s="454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43"/>
    </row>
    <row r="12" spans="1:27" s="356" customFormat="1" ht="18" thickBot="1" x14ac:dyDescent="0.4">
      <c r="A12" s="355"/>
      <c r="B12" s="368" t="s">
        <v>85</v>
      </c>
      <c r="C12" s="369"/>
      <c r="D12" s="369"/>
      <c r="E12" s="370"/>
      <c r="F12" s="368" t="s">
        <v>86</v>
      </c>
      <c r="G12" s="369"/>
      <c r="H12" s="369"/>
      <c r="I12" s="370"/>
    </row>
    <row r="13" spans="1:27" s="235" customFormat="1" ht="53" customHeight="1" thickBot="1" x14ac:dyDescent="0.4">
      <c r="A13" s="234" t="s">
        <v>68</v>
      </c>
      <c r="B13" s="445" t="s">
        <v>69</v>
      </c>
      <c r="C13" s="446" t="s">
        <v>70</v>
      </c>
      <c r="D13" s="447" t="s">
        <v>71</v>
      </c>
      <c r="E13" s="444" t="s">
        <v>87</v>
      </c>
      <c r="F13" s="448" t="s">
        <v>72</v>
      </c>
      <c r="G13" s="449" t="s">
        <v>73</v>
      </c>
      <c r="H13" s="450" t="s">
        <v>74</v>
      </c>
      <c r="I13" s="451" t="s">
        <v>75</v>
      </c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</row>
    <row r="14" spans="1:27" s="246" customFormat="1" ht="25.5" customHeight="1" thickBot="1" x14ac:dyDescent="0.4">
      <c r="A14" s="429" t="s">
        <v>84</v>
      </c>
      <c r="B14" s="430"/>
      <c r="C14" s="431"/>
      <c r="D14" s="432"/>
      <c r="E14" s="433"/>
      <c r="F14" s="434"/>
      <c r="G14" s="435"/>
      <c r="H14" s="436"/>
      <c r="I14" s="437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</row>
    <row r="15" spans="1:27" s="246" customFormat="1" ht="25.5" customHeight="1" thickBot="1" x14ac:dyDescent="0.4">
      <c r="A15" s="429" t="s">
        <v>84</v>
      </c>
      <c r="B15" s="438"/>
      <c r="C15" s="431"/>
      <c r="D15" s="432"/>
      <c r="E15" s="433"/>
      <c r="F15" s="434"/>
      <c r="G15" s="435"/>
      <c r="H15" s="436"/>
      <c r="I15" s="439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</row>
    <row r="16" spans="1:27" s="246" customFormat="1" ht="25.5" customHeight="1" thickBot="1" x14ac:dyDescent="0.4">
      <c r="A16" s="429" t="s">
        <v>84</v>
      </c>
      <c r="B16" s="438"/>
      <c r="C16" s="431"/>
      <c r="D16" s="432"/>
      <c r="E16" s="433"/>
      <c r="F16" s="434"/>
      <c r="G16" s="435"/>
      <c r="H16" s="436"/>
      <c r="I16" s="437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</row>
    <row r="17" spans="1:24" s="246" customFormat="1" ht="25.5" customHeight="1" thickBot="1" x14ac:dyDescent="0.4">
      <c r="A17" s="429" t="s">
        <v>84</v>
      </c>
      <c r="B17" s="438"/>
      <c r="C17" s="442"/>
      <c r="D17" s="443"/>
      <c r="E17" s="433"/>
      <c r="F17" s="434"/>
      <c r="G17" s="435"/>
      <c r="H17" s="436"/>
      <c r="I17" s="437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</row>
    <row r="18" spans="1:24" s="246" customFormat="1" ht="25.5" customHeight="1" thickBot="1" x14ac:dyDescent="0.4">
      <c r="A18" s="429" t="s">
        <v>84</v>
      </c>
      <c r="B18" s="438"/>
      <c r="C18" s="440"/>
      <c r="D18" s="441"/>
      <c r="E18" s="433"/>
      <c r="F18" s="434"/>
      <c r="G18" s="435"/>
      <c r="H18" s="436"/>
      <c r="I18" s="437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</row>
    <row r="19" spans="1:24" s="246" customFormat="1" ht="25.5" customHeight="1" x14ac:dyDescent="0.35">
      <c r="A19" s="363" t="s">
        <v>76</v>
      </c>
      <c r="B19" s="262"/>
      <c r="C19" s="249"/>
      <c r="D19" s="250"/>
      <c r="E19" s="251"/>
      <c r="F19" s="252"/>
      <c r="G19" s="253"/>
      <c r="H19" s="254"/>
      <c r="I19" s="25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</row>
    <row r="20" spans="1:24" s="246" customFormat="1" ht="25.5" customHeight="1" thickBot="1" x14ac:dyDescent="0.4">
      <c r="A20" s="364"/>
      <c r="B20" s="265"/>
      <c r="C20" s="266"/>
      <c r="D20" s="267"/>
      <c r="E20" s="257"/>
      <c r="F20" s="266"/>
      <c r="G20" s="268"/>
      <c r="H20" s="260"/>
      <c r="I20" s="269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</row>
    <row r="21" spans="1:24" s="246" customFormat="1" ht="25.5" customHeight="1" x14ac:dyDescent="0.35">
      <c r="A21" s="363" t="s">
        <v>76</v>
      </c>
      <c r="B21" s="262"/>
      <c r="C21" s="249"/>
      <c r="D21" s="250"/>
      <c r="E21" s="251"/>
      <c r="F21" s="252"/>
      <c r="G21" s="253"/>
      <c r="H21" s="254"/>
      <c r="I21" s="25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</row>
    <row r="22" spans="1:24" s="246" customFormat="1" ht="25.5" customHeight="1" thickBot="1" x14ac:dyDescent="0.4">
      <c r="A22" s="364"/>
      <c r="B22" s="265"/>
      <c r="C22" s="266"/>
      <c r="D22" s="267"/>
      <c r="E22" s="266"/>
      <c r="F22" s="266"/>
      <c r="G22" s="268"/>
      <c r="H22" s="270"/>
      <c r="I22" s="269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</row>
    <row r="23" spans="1:24" s="246" customFormat="1" ht="25.5" customHeight="1" x14ac:dyDescent="0.35">
      <c r="A23" s="363" t="s">
        <v>76</v>
      </c>
      <c r="B23" s="248"/>
      <c r="C23" s="249"/>
      <c r="D23" s="250"/>
      <c r="E23" s="251"/>
      <c r="F23" s="252"/>
      <c r="G23" s="253"/>
      <c r="H23" s="254"/>
      <c r="I23" s="25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</row>
    <row r="24" spans="1:24" s="246" customFormat="1" ht="25.5" customHeight="1" thickBot="1" x14ac:dyDescent="0.4">
      <c r="A24" s="364"/>
      <c r="B24" s="256"/>
      <c r="C24" s="257"/>
      <c r="D24" s="258"/>
      <c r="E24" s="257"/>
      <c r="F24" s="257"/>
      <c r="G24" s="259"/>
      <c r="H24" s="260"/>
      <c r="I24" s="261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</row>
    <row r="25" spans="1:24" s="246" customFormat="1" ht="25.5" customHeight="1" x14ac:dyDescent="0.35">
      <c r="A25" s="363" t="s">
        <v>76</v>
      </c>
      <c r="B25" s="262"/>
      <c r="C25" s="249"/>
      <c r="D25" s="250"/>
      <c r="E25" s="251"/>
      <c r="F25" s="252"/>
      <c r="G25" s="253"/>
      <c r="H25" s="254"/>
      <c r="I25" s="263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</row>
    <row r="26" spans="1:24" s="246" customFormat="1" ht="25.5" customHeight="1" thickBot="1" x14ac:dyDescent="0.4">
      <c r="A26" s="364"/>
      <c r="B26" s="264"/>
      <c r="C26" s="257"/>
      <c r="D26" s="258"/>
      <c r="E26" s="257"/>
      <c r="F26" s="257"/>
      <c r="G26" s="259"/>
      <c r="H26" s="260"/>
      <c r="I26" s="261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</row>
    <row r="27" spans="1:24" s="246" customFormat="1" ht="25.5" customHeight="1" x14ac:dyDescent="0.35">
      <c r="A27" s="363" t="s">
        <v>76</v>
      </c>
      <c r="B27" s="262"/>
      <c r="C27" s="249"/>
      <c r="D27" s="250"/>
      <c r="E27" s="251"/>
      <c r="F27" s="252"/>
      <c r="G27" s="253"/>
      <c r="H27" s="254"/>
      <c r="I27" s="25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</row>
    <row r="28" spans="1:24" s="246" customFormat="1" ht="25.5" customHeight="1" thickBot="1" x14ac:dyDescent="0.4">
      <c r="A28" s="364"/>
      <c r="B28" s="264"/>
      <c r="C28" s="257"/>
      <c r="D28" s="258"/>
      <c r="E28" s="257"/>
      <c r="F28" s="257"/>
      <c r="G28" s="259"/>
      <c r="H28" s="260"/>
      <c r="I28" s="261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</row>
    <row r="29" spans="1:24" s="246" customFormat="1" ht="25.5" customHeight="1" x14ac:dyDescent="0.35">
      <c r="A29" s="363" t="s">
        <v>76</v>
      </c>
      <c r="B29" s="262"/>
      <c r="C29" s="249"/>
      <c r="D29" s="250"/>
      <c r="E29" s="251"/>
      <c r="F29" s="252"/>
      <c r="G29" s="253"/>
      <c r="H29" s="254"/>
      <c r="I29" s="25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</row>
    <row r="30" spans="1:24" s="246" customFormat="1" ht="25.5" customHeight="1" thickBot="1" x14ac:dyDescent="0.4">
      <c r="A30" s="364"/>
      <c r="B30" s="264"/>
      <c r="C30" s="257"/>
      <c r="D30" s="258"/>
      <c r="E30" s="257"/>
      <c r="F30" s="257"/>
      <c r="G30" s="259"/>
      <c r="H30" s="260"/>
      <c r="I30" s="261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</row>
    <row r="31" spans="1:24" s="246" customFormat="1" ht="25.5" customHeight="1" x14ac:dyDescent="0.35">
      <c r="A31" s="363" t="s">
        <v>76</v>
      </c>
      <c r="B31" s="262"/>
      <c r="C31" s="249"/>
      <c r="D31" s="250"/>
      <c r="E31" s="251"/>
      <c r="F31" s="252"/>
      <c r="G31" s="253"/>
      <c r="H31" s="254"/>
      <c r="I31" s="25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</row>
    <row r="32" spans="1:24" s="246" customFormat="1" ht="25.5" customHeight="1" thickBot="1" x14ac:dyDescent="0.4">
      <c r="A32" s="364"/>
      <c r="B32" s="264"/>
      <c r="C32" s="257"/>
      <c r="D32" s="258"/>
      <c r="E32" s="257"/>
      <c r="F32" s="257"/>
      <c r="G32" s="259"/>
      <c r="H32" s="260"/>
      <c r="I32" s="261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</row>
    <row r="33" spans="1:24" s="246" customFormat="1" ht="25.5" customHeight="1" x14ac:dyDescent="0.35">
      <c r="A33" s="363" t="s">
        <v>76</v>
      </c>
      <c r="B33" s="262"/>
      <c r="C33" s="249"/>
      <c r="D33" s="250"/>
      <c r="E33" s="251"/>
      <c r="F33" s="252"/>
      <c r="G33" s="253"/>
      <c r="H33" s="254"/>
      <c r="I33" s="25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</row>
    <row r="34" spans="1:24" s="246" customFormat="1" ht="25.5" customHeight="1" thickBot="1" x14ac:dyDescent="0.4">
      <c r="A34" s="364"/>
      <c r="B34" s="265"/>
      <c r="C34" s="266"/>
      <c r="D34" s="267"/>
      <c r="E34" s="257"/>
      <c r="F34" s="266"/>
      <c r="G34" s="268"/>
      <c r="H34" s="260"/>
      <c r="I34" s="269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</row>
    <row r="35" spans="1:24" s="246" customFormat="1" ht="25.5" customHeight="1" x14ac:dyDescent="0.35">
      <c r="A35" s="363" t="s">
        <v>76</v>
      </c>
      <c r="B35" s="262"/>
      <c r="C35" s="249"/>
      <c r="D35" s="250"/>
      <c r="E35" s="251"/>
      <c r="F35" s="252"/>
      <c r="G35" s="253"/>
      <c r="H35" s="254"/>
      <c r="I35" s="25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</row>
    <row r="36" spans="1:24" s="246" customFormat="1" ht="25.5" customHeight="1" thickBot="1" x14ac:dyDescent="0.4">
      <c r="A36" s="364"/>
      <c r="B36" s="265"/>
      <c r="C36" s="266"/>
      <c r="D36" s="267"/>
      <c r="E36" s="266"/>
      <c r="F36" s="266"/>
      <c r="G36" s="268"/>
      <c r="H36" s="270"/>
      <c r="I36" s="269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</row>
    <row r="37" spans="1:24" s="246" customFormat="1" ht="25.5" customHeight="1" x14ac:dyDescent="0.35">
      <c r="A37" s="365" t="s">
        <v>77</v>
      </c>
      <c r="B37" s="271"/>
      <c r="C37" s="272"/>
      <c r="D37" s="273"/>
      <c r="E37" s="272"/>
      <c r="F37" s="272"/>
      <c r="G37" s="274"/>
      <c r="H37" s="275"/>
      <c r="I37" s="276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</row>
    <row r="38" spans="1:24" s="246" customFormat="1" ht="25.5" customHeight="1" x14ac:dyDescent="0.35">
      <c r="A38" s="366"/>
      <c r="B38" s="277"/>
      <c r="C38" s="278"/>
      <c r="D38" s="279"/>
      <c r="E38" s="278"/>
      <c r="F38" s="278"/>
      <c r="G38" s="280"/>
      <c r="H38" s="281"/>
      <c r="I38" s="282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</row>
    <row r="39" spans="1:24" s="246" customFormat="1" ht="25.5" customHeight="1" thickBot="1" x14ac:dyDescent="0.4">
      <c r="A39" s="367"/>
      <c r="B39" s="283"/>
      <c r="C39" s="284"/>
      <c r="D39" s="285"/>
      <c r="E39" s="284"/>
      <c r="F39" s="284"/>
      <c r="G39" s="286"/>
      <c r="H39" s="287"/>
      <c r="I39" s="288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</row>
    <row r="40" spans="1:24" s="246" customFormat="1" ht="25.5" customHeight="1" x14ac:dyDescent="0.35">
      <c r="A40" s="365" t="s">
        <v>77</v>
      </c>
      <c r="B40" s="289"/>
      <c r="C40" s="272"/>
      <c r="D40" s="273"/>
      <c r="E40" s="272"/>
      <c r="F40" s="272"/>
      <c r="G40" s="274"/>
      <c r="H40" s="275"/>
      <c r="I40" s="290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</row>
    <row r="41" spans="1:24" s="246" customFormat="1" ht="25.5" customHeight="1" x14ac:dyDescent="0.35">
      <c r="A41" s="366"/>
      <c r="B41" s="291"/>
      <c r="C41" s="278"/>
      <c r="D41" s="279"/>
      <c r="E41" s="278"/>
      <c r="F41" s="278"/>
      <c r="G41" s="280"/>
      <c r="H41" s="281"/>
      <c r="I41" s="282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</row>
    <row r="42" spans="1:24" s="246" customFormat="1" ht="25.5" customHeight="1" thickBot="1" x14ac:dyDescent="0.4">
      <c r="A42" s="367"/>
      <c r="B42" s="292"/>
      <c r="C42" s="284"/>
      <c r="D42" s="285"/>
      <c r="E42" s="284"/>
      <c r="F42" s="284"/>
      <c r="G42" s="286"/>
      <c r="H42" s="287"/>
      <c r="I42" s="288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</row>
    <row r="43" spans="1:24" s="246" customFormat="1" ht="25.5" customHeight="1" x14ac:dyDescent="0.35">
      <c r="A43" s="365" t="s">
        <v>77</v>
      </c>
      <c r="B43" s="293"/>
      <c r="C43" s="272"/>
      <c r="D43" s="273"/>
      <c r="E43" s="272"/>
      <c r="F43" s="294"/>
      <c r="G43" s="295"/>
      <c r="H43" s="275"/>
      <c r="I43" s="296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</row>
    <row r="44" spans="1:24" s="246" customFormat="1" ht="25.5" customHeight="1" x14ac:dyDescent="0.35">
      <c r="A44" s="366"/>
      <c r="B44" s="297"/>
      <c r="C44" s="278"/>
      <c r="D44" s="279"/>
      <c r="E44" s="278"/>
      <c r="F44" s="298"/>
      <c r="G44" s="299"/>
      <c r="H44" s="281"/>
      <c r="I44" s="300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</row>
    <row r="45" spans="1:24" s="246" customFormat="1" ht="25.5" customHeight="1" thickBot="1" x14ac:dyDescent="0.4">
      <c r="A45" s="367"/>
      <c r="B45" s="301"/>
      <c r="C45" s="284"/>
      <c r="D45" s="285"/>
      <c r="E45" s="284"/>
      <c r="F45" s="302"/>
      <c r="G45" s="303"/>
      <c r="H45" s="287"/>
      <c r="I45" s="304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</row>
    <row r="46" spans="1:24" s="246" customFormat="1" ht="25.5" customHeight="1" x14ac:dyDescent="0.35">
      <c r="A46" s="365" t="s">
        <v>77</v>
      </c>
      <c r="B46" s="289"/>
      <c r="C46" s="272"/>
      <c r="D46" s="273"/>
      <c r="E46" s="272"/>
      <c r="F46" s="305"/>
      <c r="G46" s="274"/>
      <c r="H46" s="275"/>
      <c r="I46" s="276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</row>
    <row r="47" spans="1:24" s="246" customFormat="1" ht="25.5" customHeight="1" x14ac:dyDescent="0.35">
      <c r="A47" s="366"/>
      <c r="B47" s="291"/>
      <c r="C47" s="278"/>
      <c r="D47" s="279"/>
      <c r="E47" s="278"/>
      <c r="F47" s="306"/>
      <c r="G47" s="280"/>
      <c r="H47" s="281"/>
      <c r="I47" s="282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</row>
    <row r="48" spans="1:24" s="246" customFormat="1" ht="25.5" customHeight="1" thickBot="1" x14ac:dyDescent="0.4">
      <c r="A48" s="367"/>
      <c r="B48" s="301"/>
      <c r="C48" s="284"/>
      <c r="D48" s="285"/>
      <c r="E48" s="284"/>
      <c r="F48" s="307"/>
      <c r="G48" s="303"/>
      <c r="H48" s="287"/>
      <c r="I48" s="304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</row>
    <row r="49" spans="1:24" s="246" customFormat="1" ht="25.5" customHeight="1" x14ac:dyDescent="0.35">
      <c r="A49" s="365" t="s">
        <v>77</v>
      </c>
      <c r="B49" s="308"/>
      <c r="C49" s="272"/>
      <c r="D49" s="273"/>
      <c r="E49" s="272"/>
      <c r="F49" s="309"/>
      <c r="G49" s="310"/>
      <c r="H49" s="275"/>
      <c r="I49" s="311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</row>
    <row r="50" spans="1:24" s="246" customFormat="1" ht="25.5" customHeight="1" x14ac:dyDescent="0.35">
      <c r="A50" s="366"/>
      <c r="B50" s="312"/>
      <c r="C50" s="278"/>
      <c r="D50" s="279"/>
      <c r="E50" s="278"/>
      <c r="F50" s="313"/>
      <c r="G50" s="314"/>
      <c r="H50" s="281"/>
      <c r="I50" s="315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</row>
    <row r="51" spans="1:24" s="246" customFormat="1" ht="25.5" customHeight="1" thickBot="1" x14ac:dyDescent="0.4">
      <c r="A51" s="367"/>
      <c r="B51" s="316"/>
      <c r="C51" s="284"/>
      <c r="D51" s="285"/>
      <c r="E51" s="284"/>
      <c r="F51" s="317"/>
      <c r="G51" s="318"/>
      <c r="H51" s="287"/>
      <c r="I51" s="319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</row>
    <row r="52" spans="1:24" s="246" customFormat="1" ht="25.5" customHeight="1" x14ac:dyDescent="0.35">
      <c r="A52" s="365" t="s">
        <v>77</v>
      </c>
      <c r="B52" s="308"/>
      <c r="C52" s="305"/>
      <c r="D52" s="273"/>
      <c r="E52" s="272"/>
      <c r="F52" s="309"/>
      <c r="G52" s="310"/>
      <c r="H52" s="275"/>
      <c r="I52" s="311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</row>
    <row r="53" spans="1:24" s="246" customFormat="1" ht="25.5" customHeight="1" x14ac:dyDescent="0.35">
      <c r="A53" s="366"/>
      <c r="B53" s="312"/>
      <c r="C53" s="306"/>
      <c r="D53" s="279"/>
      <c r="E53" s="278"/>
      <c r="F53" s="313"/>
      <c r="G53" s="314"/>
      <c r="H53" s="281"/>
      <c r="I53" s="315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</row>
    <row r="54" spans="1:24" s="246" customFormat="1" ht="25.5" customHeight="1" thickBot="1" x14ac:dyDescent="0.4">
      <c r="A54" s="367"/>
      <c r="B54" s="316"/>
      <c r="C54" s="320"/>
      <c r="D54" s="285"/>
      <c r="E54" s="284"/>
      <c r="F54" s="317"/>
      <c r="G54" s="318"/>
      <c r="H54" s="287"/>
      <c r="I54" s="319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</row>
    <row r="55" spans="1:24" s="246" customFormat="1" ht="25.5" customHeight="1" x14ac:dyDescent="0.35">
      <c r="A55" s="371" t="s">
        <v>78</v>
      </c>
      <c r="B55" s="321"/>
      <c r="C55" s="322"/>
      <c r="D55" s="323"/>
      <c r="E55" s="324"/>
      <c r="F55" s="325"/>
      <c r="G55" s="326"/>
      <c r="H55" s="327"/>
      <c r="I55" s="328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</row>
    <row r="56" spans="1:24" s="246" customFormat="1" ht="25.5" customHeight="1" x14ac:dyDescent="0.35">
      <c r="A56" s="372"/>
      <c r="B56" s="329"/>
      <c r="C56" s="330"/>
      <c r="D56" s="331"/>
      <c r="E56" s="332"/>
      <c r="F56" s="333"/>
      <c r="G56" s="334"/>
      <c r="H56" s="335"/>
      <c r="I56" s="336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</row>
    <row r="57" spans="1:24" s="246" customFormat="1" ht="25.5" customHeight="1" x14ac:dyDescent="0.35">
      <c r="A57" s="372"/>
      <c r="B57" s="329"/>
      <c r="C57" s="330"/>
      <c r="D57" s="331"/>
      <c r="E57" s="332"/>
      <c r="F57" s="333"/>
      <c r="G57" s="334"/>
      <c r="H57" s="335"/>
      <c r="I57" s="336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</row>
    <row r="58" spans="1:24" s="246" customFormat="1" ht="25.5" customHeight="1" thickBot="1" x14ac:dyDescent="0.4">
      <c r="A58" s="373"/>
      <c r="B58" s="337"/>
      <c r="C58" s="338"/>
      <c r="D58" s="339"/>
      <c r="E58" s="340"/>
      <c r="F58" s="341"/>
      <c r="G58" s="342"/>
      <c r="H58" s="343"/>
      <c r="I58" s="344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</row>
    <row r="59" spans="1:24" s="246" customFormat="1" ht="25.5" customHeight="1" x14ac:dyDescent="0.35">
      <c r="A59" s="371" t="s">
        <v>78</v>
      </c>
      <c r="B59" s="321"/>
      <c r="C59" s="322"/>
      <c r="D59" s="323"/>
      <c r="E59" s="324"/>
      <c r="F59" s="325"/>
      <c r="G59" s="326"/>
      <c r="H59" s="327"/>
      <c r="I59" s="328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</row>
    <row r="60" spans="1:24" s="246" customFormat="1" ht="25.5" customHeight="1" x14ac:dyDescent="0.35">
      <c r="A60" s="372"/>
      <c r="B60" s="329"/>
      <c r="C60" s="330"/>
      <c r="D60" s="331"/>
      <c r="E60" s="332"/>
      <c r="F60" s="333"/>
      <c r="G60" s="334"/>
      <c r="H60" s="335"/>
      <c r="I60" s="336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</row>
    <row r="61" spans="1:24" s="246" customFormat="1" ht="25.5" customHeight="1" x14ac:dyDescent="0.35">
      <c r="A61" s="372"/>
      <c r="B61" s="329"/>
      <c r="C61" s="330"/>
      <c r="D61" s="331"/>
      <c r="E61" s="332"/>
      <c r="F61" s="333"/>
      <c r="G61" s="334"/>
      <c r="H61" s="335"/>
      <c r="I61" s="336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</row>
    <row r="62" spans="1:24" s="246" customFormat="1" ht="25.5" customHeight="1" thickBot="1" x14ac:dyDescent="0.4">
      <c r="A62" s="373"/>
      <c r="B62" s="337"/>
      <c r="C62" s="338"/>
      <c r="D62" s="339"/>
      <c r="E62" s="340"/>
      <c r="F62" s="341"/>
      <c r="G62" s="342"/>
      <c r="H62" s="343"/>
      <c r="I62" s="344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</row>
    <row r="63" spans="1:24" s="246" customFormat="1" ht="25.5" customHeight="1" x14ac:dyDescent="0.35">
      <c r="A63" s="371" t="s">
        <v>78</v>
      </c>
      <c r="B63" s="321"/>
      <c r="C63" s="322"/>
      <c r="D63" s="323"/>
      <c r="E63" s="324"/>
      <c r="F63" s="325"/>
      <c r="G63" s="326"/>
      <c r="H63" s="327"/>
      <c r="I63" s="328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</row>
    <row r="64" spans="1:24" s="246" customFormat="1" ht="25.5" customHeight="1" x14ac:dyDescent="0.35">
      <c r="A64" s="372"/>
      <c r="B64" s="329"/>
      <c r="C64" s="330"/>
      <c r="D64" s="331"/>
      <c r="E64" s="332"/>
      <c r="F64" s="333"/>
      <c r="G64" s="334"/>
      <c r="H64" s="335"/>
      <c r="I64" s="336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</row>
    <row r="65" spans="1:24" s="246" customFormat="1" ht="25.5" customHeight="1" x14ac:dyDescent="0.35">
      <c r="A65" s="372"/>
      <c r="B65" s="329"/>
      <c r="C65" s="330"/>
      <c r="D65" s="331"/>
      <c r="E65" s="332"/>
      <c r="F65" s="333"/>
      <c r="G65" s="334"/>
      <c r="H65" s="335"/>
      <c r="I65" s="336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</row>
    <row r="66" spans="1:24" s="246" customFormat="1" ht="25.5" customHeight="1" thickBot="1" x14ac:dyDescent="0.4">
      <c r="A66" s="373"/>
      <c r="B66" s="337"/>
      <c r="C66" s="338"/>
      <c r="D66" s="339"/>
      <c r="E66" s="340"/>
      <c r="F66" s="341"/>
      <c r="G66" s="342"/>
      <c r="H66" s="343"/>
      <c r="I66" s="344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</row>
  </sheetData>
  <sheetProtection insertRows="0" selectLockedCells="1"/>
  <mergeCells count="23">
    <mergeCell ref="F12:I12"/>
    <mergeCell ref="A59:A62"/>
    <mergeCell ref="A63:A66"/>
    <mergeCell ref="A43:A45"/>
    <mergeCell ref="A46:A48"/>
    <mergeCell ref="A49:A51"/>
    <mergeCell ref="A52:A54"/>
    <mergeCell ref="A55:A58"/>
    <mergeCell ref="B12:E12"/>
    <mergeCell ref="A33:A34"/>
    <mergeCell ref="A40:A42"/>
    <mergeCell ref="A23:A24"/>
    <mergeCell ref="A25:A26"/>
    <mergeCell ref="A27:A28"/>
    <mergeCell ref="A29:A30"/>
    <mergeCell ref="A31:A32"/>
    <mergeCell ref="B5:C5"/>
    <mergeCell ref="B6:C6"/>
    <mergeCell ref="B7:C7"/>
    <mergeCell ref="A35:A36"/>
    <mergeCell ref="A37:A39"/>
    <mergeCell ref="A19:A20"/>
    <mergeCell ref="A21:A22"/>
  </mergeCells>
  <hyperlinks>
    <hyperlink ref="I10" r:id="rId1" xr:uid="{DFE595AA-5952-4A50-9CAC-6617B3B7F487}"/>
  </hyperlinks>
  <pageMargins left="0.7" right="0.7" top="0.75" bottom="0.75" header="0.3" footer="0.3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6B531"/>
    <outlinePr summaryBelow="0" summaryRight="0"/>
  </sheetPr>
  <dimension ref="A1:Z41"/>
  <sheetViews>
    <sheetView showGridLines="0" view="pageLayout" zoomScaleNormal="70" workbookViewId="0">
      <selection activeCell="A2" sqref="A2"/>
    </sheetView>
  </sheetViews>
  <sheetFormatPr defaultColWidth="14.453125" defaultRowHeight="14" x14ac:dyDescent="0.3"/>
  <cols>
    <col min="1" max="1" width="25.54296875" style="11" customWidth="1"/>
    <col min="2" max="2" width="9.90625" style="11" customWidth="1"/>
    <col min="3" max="3" width="10.90625" style="21" customWidth="1"/>
    <col min="4" max="5" width="14.08984375" style="11" customWidth="1"/>
    <col min="6" max="6" width="8.7265625" style="11" bestFit="1" customWidth="1"/>
    <col min="7" max="7" width="11" style="12" bestFit="1" customWidth="1"/>
    <col min="8" max="8" width="17.54296875" style="12" customWidth="1"/>
    <col min="9" max="10" width="14.453125" style="22"/>
    <col min="11" max="14" width="14.453125" style="189"/>
    <col min="15" max="16" width="14.54296875" style="189" bestFit="1" customWidth="1"/>
    <col min="17" max="18" width="14.453125" style="189"/>
    <col min="19" max="20" width="14.453125" style="13"/>
    <col min="21" max="22" width="14.453125" style="73"/>
    <col min="23" max="24" width="14.453125" style="13"/>
    <col min="25" max="16384" width="14.453125" style="11"/>
  </cols>
  <sheetData>
    <row r="1" spans="1:26" s="50" customFormat="1" ht="25" x14ac:dyDescent="0.5">
      <c r="A1" s="49" t="s">
        <v>5</v>
      </c>
      <c r="G1" s="26" t="s">
        <v>1</v>
      </c>
      <c r="H1" s="48" t="s">
        <v>2</v>
      </c>
      <c r="I1" s="47"/>
      <c r="J1" s="47"/>
      <c r="K1" s="187"/>
      <c r="L1" s="187"/>
      <c r="M1" s="187"/>
      <c r="N1" s="187"/>
      <c r="O1" s="187"/>
      <c r="P1" s="187"/>
      <c r="Q1" s="187"/>
      <c r="R1" s="187"/>
      <c r="S1" s="14"/>
      <c r="T1" s="14"/>
    </row>
    <row r="2" spans="1:26" s="19" customFormat="1" ht="19" x14ac:dyDescent="0.4">
      <c r="A2" s="232" t="s">
        <v>64</v>
      </c>
      <c r="B2" s="381" t="s">
        <v>3</v>
      </c>
      <c r="C2" s="381"/>
      <c r="D2" s="381"/>
      <c r="E2" s="381"/>
      <c r="F2" s="381"/>
      <c r="G2" s="381"/>
      <c r="H2" s="381"/>
      <c r="I2" s="20"/>
      <c r="J2" s="20"/>
      <c r="K2" s="188"/>
      <c r="L2" s="188"/>
      <c r="M2" s="188"/>
      <c r="N2" s="188"/>
      <c r="O2" s="188"/>
      <c r="P2" s="188"/>
      <c r="Q2" s="188"/>
      <c r="R2" s="188"/>
      <c r="S2" s="16"/>
      <c r="T2" s="16"/>
      <c r="U2" s="72"/>
      <c r="V2" s="72"/>
      <c r="W2" s="72"/>
      <c r="X2" s="72"/>
      <c r="Y2" s="72"/>
      <c r="Z2" s="72"/>
    </row>
    <row r="3" spans="1:26" s="50" customFormat="1" ht="17" customHeight="1" x14ac:dyDescent="0.5">
      <c r="A3" s="49"/>
      <c r="G3" s="69"/>
      <c r="H3" s="70"/>
      <c r="I3" s="47"/>
      <c r="J3" s="47"/>
      <c r="K3" s="187"/>
      <c r="L3" s="187"/>
      <c r="M3" s="187"/>
      <c r="N3" s="187"/>
      <c r="O3" s="187"/>
      <c r="P3" s="187"/>
      <c r="Q3" s="187"/>
      <c r="R3" s="187"/>
      <c r="S3" s="14"/>
      <c r="T3" s="14"/>
    </row>
    <row r="4" spans="1:26" s="15" customFormat="1" ht="19" x14ac:dyDescent="0.4">
      <c r="A4" s="30" t="s">
        <v>10</v>
      </c>
      <c r="B4" s="31"/>
      <c r="C4" s="32"/>
      <c r="D4" s="31"/>
      <c r="E4" s="31"/>
      <c r="F4" s="31"/>
      <c r="G4" s="71"/>
      <c r="H4" s="71"/>
      <c r="I4" s="20"/>
      <c r="J4" s="20"/>
      <c r="K4" s="188"/>
      <c r="L4" s="188"/>
      <c r="M4" s="188"/>
      <c r="N4" s="188"/>
      <c r="O4" s="188"/>
      <c r="P4" s="188"/>
      <c r="Q4" s="188"/>
      <c r="R4" s="188"/>
      <c r="S4" s="16"/>
      <c r="T4" s="16"/>
      <c r="U4" s="72"/>
      <c r="V4" s="72"/>
      <c r="W4" s="72"/>
      <c r="X4" s="72"/>
      <c r="Y4" s="72"/>
      <c r="Z4" s="72"/>
    </row>
    <row r="5" spans="1:26" ht="14.5" thickBot="1" x14ac:dyDescent="0.35">
      <c r="A5" s="28"/>
      <c r="B5" s="27"/>
      <c r="C5" s="28"/>
      <c r="D5" s="27"/>
      <c r="E5" s="27"/>
      <c r="F5" s="27"/>
      <c r="G5" s="29"/>
      <c r="H5" s="29"/>
      <c r="W5" s="73"/>
      <c r="X5" s="73"/>
      <c r="Y5" s="73"/>
      <c r="Z5" s="73"/>
    </row>
    <row r="6" spans="1:26" s="51" customFormat="1" ht="17.5" x14ac:dyDescent="0.35">
      <c r="A6" s="184" t="s">
        <v>6</v>
      </c>
      <c r="B6" s="357" t="e">
        <f>'REZERVACIJA IN OBROKI'!#REF!</f>
        <v>#REF!</v>
      </c>
      <c r="C6" s="357"/>
      <c r="D6" s="357"/>
      <c r="E6" s="357"/>
      <c r="F6" s="357"/>
      <c r="G6" s="357"/>
      <c r="H6" s="358"/>
      <c r="I6" s="52"/>
      <c r="J6" s="52"/>
      <c r="K6" s="190"/>
      <c r="L6" s="190"/>
      <c r="M6" s="190"/>
      <c r="N6" s="190"/>
      <c r="O6" s="190"/>
      <c r="P6" s="190"/>
      <c r="Q6" s="190"/>
      <c r="R6" s="190"/>
      <c r="S6" s="53"/>
      <c r="T6" s="53"/>
      <c r="U6" s="75"/>
      <c r="V6" s="75"/>
      <c r="W6" s="75"/>
      <c r="X6" s="75"/>
      <c r="Y6" s="75"/>
      <c r="Z6" s="75"/>
    </row>
    <row r="7" spans="1:26" s="51" customFormat="1" ht="17.5" x14ac:dyDescent="0.35">
      <c r="A7" s="185" t="s">
        <v>8</v>
      </c>
      <c r="B7" s="359" t="e">
        <f>'REZERVACIJA IN OBROKI'!#REF!</f>
        <v>#REF!</v>
      </c>
      <c r="C7" s="359"/>
      <c r="D7" s="359"/>
      <c r="E7" s="359"/>
      <c r="F7" s="359"/>
      <c r="G7" s="359"/>
      <c r="H7" s="360"/>
      <c r="I7" s="52"/>
      <c r="J7" s="52"/>
      <c r="K7" s="190"/>
      <c r="L7" s="190"/>
      <c r="M7" s="190"/>
      <c r="N7" s="190"/>
      <c r="O7" s="190"/>
      <c r="P7" s="190"/>
      <c r="Q7" s="190"/>
      <c r="R7" s="190"/>
      <c r="S7" s="53"/>
      <c r="T7" s="53"/>
      <c r="U7" s="75"/>
      <c r="V7" s="75"/>
      <c r="W7" s="75"/>
      <c r="X7" s="75"/>
      <c r="Y7" s="75"/>
      <c r="Z7" s="75"/>
    </row>
    <row r="8" spans="1:26" s="51" customFormat="1" ht="35" x14ac:dyDescent="0.35">
      <c r="A8" s="185" t="s">
        <v>7</v>
      </c>
      <c r="B8" s="359" t="e">
        <f>'REZERVACIJA IN OBROKI'!#REF!</f>
        <v>#REF!</v>
      </c>
      <c r="C8" s="359"/>
      <c r="D8" s="359"/>
      <c r="E8" s="359"/>
      <c r="F8" s="359"/>
      <c r="G8" s="359"/>
      <c r="H8" s="360"/>
      <c r="I8" s="52"/>
      <c r="J8" s="52"/>
      <c r="K8" s="190"/>
      <c r="L8" s="190"/>
      <c r="M8" s="190"/>
      <c r="N8" s="190"/>
      <c r="O8" s="190"/>
      <c r="P8" s="190"/>
      <c r="Q8" s="190"/>
      <c r="R8" s="190"/>
      <c r="S8" s="53"/>
      <c r="T8" s="53"/>
      <c r="U8" s="75"/>
      <c r="V8" s="75"/>
      <c r="W8" s="75"/>
      <c r="X8" s="75"/>
      <c r="Y8" s="75"/>
      <c r="Z8" s="75"/>
    </row>
    <row r="9" spans="1:26" s="51" customFormat="1" ht="18" thickBot="1" x14ac:dyDescent="0.4">
      <c r="A9" s="186" t="s">
        <v>9</v>
      </c>
      <c r="B9" s="383" t="e">
        <f>'REZERVACIJA IN OBROKI'!#REF!</f>
        <v>#REF!</v>
      </c>
      <c r="C9" s="384"/>
      <c r="D9" s="384"/>
      <c r="E9" s="384"/>
      <c r="F9" s="384"/>
      <c r="G9" s="384"/>
      <c r="H9" s="385"/>
      <c r="I9" s="52"/>
      <c r="J9" s="52"/>
      <c r="K9" s="190"/>
      <c r="L9" s="190"/>
      <c r="M9" s="190"/>
      <c r="N9" s="190"/>
      <c r="O9" s="190"/>
      <c r="P9" s="190"/>
      <c r="Q9" s="190"/>
      <c r="R9" s="190"/>
      <c r="S9" s="53"/>
      <c r="T9" s="53"/>
      <c r="U9" s="75"/>
      <c r="V9" s="75"/>
      <c r="W9" s="75"/>
      <c r="X9" s="75"/>
      <c r="Y9" s="75"/>
      <c r="Z9" s="75"/>
    </row>
    <row r="10" spans="1:26" x14ac:dyDescent="0.3">
      <c r="A10" s="382"/>
      <c r="B10" s="382"/>
      <c r="C10" s="382"/>
      <c r="D10" s="382"/>
      <c r="E10" s="382"/>
      <c r="F10" s="382"/>
      <c r="G10" s="382"/>
      <c r="H10" s="382"/>
      <c r="W10" s="73"/>
      <c r="X10" s="73"/>
      <c r="Y10" s="73"/>
      <c r="Z10" s="73"/>
    </row>
    <row r="11" spans="1:26" x14ac:dyDescent="0.3">
      <c r="A11" s="33"/>
      <c r="B11" s="33"/>
      <c r="C11" s="33"/>
      <c r="D11" s="33"/>
      <c r="E11" s="33"/>
      <c r="F11" s="33"/>
      <c r="G11" s="33"/>
      <c r="H11" s="33"/>
      <c r="W11" s="73"/>
      <c r="X11" s="73"/>
      <c r="Y11" s="73"/>
      <c r="Z11" s="73"/>
    </row>
    <row r="12" spans="1:26" s="19" customFormat="1" ht="19" x14ac:dyDescent="0.4">
      <c r="A12" s="34"/>
      <c r="B12" s="34"/>
      <c r="C12" s="35"/>
      <c r="D12" s="34"/>
      <c r="E12" s="34"/>
      <c r="F12" s="34"/>
      <c r="G12" s="36"/>
      <c r="H12" s="36"/>
      <c r="I12" s="16"/>
      <c r="J12" s="20"/>
      <c r="K12" s="188"/>
      <c r="L12" s="188"/>
      <c r="M12" s="188"/>
      <c r="N12" s="188"/>
      <c r="O12" s="188"/>
      <c r="P12" s="188"/>
      <c r="Q12" s="188"/>
      <c r="R12" s="188"/>
      <c r="S12" s="16"/>
      <c r="T12" s="16"/>
      <c r="U12" s="72"/>
      <c r="V12" s="72"/>
      <c r="W12" s="72"/>
      <c r="X12" s="72"/>
      <c r="Y12" s="72"/>
      <c r="Z12" s="72"/>
    </row>
    <row r="13" spans="1:26" s="15" customFormat="1" ht="19" x14ac:dyDescent="0.4">
      <c r="A13" s="82" t="s">
        <v>11</v>
      </c>
      <c r="B13" s="76"/>
      <c r="C13" s="83"/>
      <c r="D13" s="76"/>
      <c r="E13" s="76"/>
      <c r="F13" s="76"/>
      <c r="G13" s="84"/>
      <c r="H13" s="84"/>
      <c r="I13" s="16"/>
      <c r="J13" s="20"/>
      <c r="K13" s="188"/>
      <c r="L13" s="188"/>
      <c r="M13" s="188"/>
      <c r="N13" s="188"/>
      <c r="O13" s="188"/>
      <c r="P13" s="188"/>
      <c r="Q13" s="188"/>
      <c r="R13" s="188"/>
      <c r="S13" s="16"/>
      <c r="T13" s="16"/>
      <c r="U13" s="72"/>
      <c r="V13" s="72"/>
      <c r="W13" s="72"/>
      <c r="X13" s="72"/>
      <c r="Y13" s="72"/>
      <c r="Z13" s="72"/>
    </row>
    <row r="14" spans="1:26" ht="14.5" thickBot="1" x14ac:dyDescent="0.35">
      <c r="A14" s="77"/>
      <c r="B14" s="77"/>
      <c r="C14" s="85"/>
      <c r="D14" s="77"/>
      <c r="E14" s="77"/>
      <c r="F14" s="77"/>
      <c r="G14" s="86"/>
      <c r="H14" s="86"/>
      <c r="P14" s="189">
        <v>1</v>
      </c>
      <c r="W14" s="73"/>
      <c r="X14" s="73"/>
      <c r="Y14" s="73"/>
      <c r="Z14" s="73"/>
    </row>
    <row r="15" spans="1:26" s="23" customFormat="1" ht="15.5" thickBot="1" x14ac:dyDescent="0.35">
      <c r="A15" s="208" t="s">
        <v>18</v>
      </c>
      <c r="B15" s="374" t="s">
        <v>19</v>
      </c>
      <c r="C15" s="375"/>
      <c r="D15" s="209" t="s">
        <v>20</v>
      </c>
      <c r="E15" s="209" t="s">
        <v>21</v>
      </c>
      <c r="F15" s="209" t="s">
        <v>22</v>
      </c>
      <c r="G15" s="210" t="s">
        <v>23</v>
      </c>
      <c r="H15" s="211" t="s">
        <v>24</v>
      </c>
      <c r="I15" s="25"/>
      <c r="J15" s="25"/>
      <c r="K15" s="191"/>
      <c r="L15" s="191"/>
      <c r="M15" s="191"/>
      <c r="N15" s="191"/>
      <c r="O15" s="192">
        <v>2</v>
      </c>
      <c r="P15" s="192">
        <v>5</v>
      </c>
      <c r="Q15" s="191"/>
      <c r="R15" s="191"/>
      <c r="S15" s="24"/>
      <c r="T15" s="24"/>
      <c r="U15" s="74"/>
      <c r="V15" s="74"/>
      <c r="W15" s="74"/>
      <c r="X15" s="74"/>
      <c r="Y15" s="74"/>
      <c r="Z15" s="74"/>
    </row>
    <row r="16" spans="1:26" s="51" customFormat="1" ht="18" thickBot="1" x14ac:dyDescent="0.4">
      <c r="A16" s="173" t="s">
        <v>12</v>
      </c>
      <c r="B16" s="376"/>
      <c r="C16" s="377"/>
      <c r="D16" s="87">
        <v>44773</v>
      </c>
      <c r="E16" s="87">
        <v>44778</v>
      </c>
      <c r="F16" s="88">
        <v>5</v>
      </c>
      <c r="G16" s="89">
        <v>265</v>
      </c>
      <c r="H16" s="90">
        <f>G16*B16</f>
        <v>0</v>
      </c>
      <c r="I16" s="52"/>
      <c r="J16" s="52"/>
      <c r="K16" s="190"/>
      <c r="L16" s="190"/>
      <c r="M16" s="190"/>
      <c r="N16" s="190"/>
      <c r="O16" s="190">
        <v>3</v>
      </c>
      <c r="P16" s="190">
        <v>6</v>
      </c>
      <c r="Q16" s="190"/>
      <c r="R16" s="190"/>
      <c r="S16" s="53"/>
      <c r="T16" s="53"/>
      <c r="U16" s="75"/>
      <c r="V16" s="75"/>
      <c r="W16" s="75"/>
      <c r="X16" s="75"/>
      <c r="Y16" s="75"/>
      <c r="Z16" s="75"/>
    </row>
    <row r="17" spans="1:26" s="23" customFormat="1" ht="15.5" thickBot="1" x14ac:dyDescent="0.35">
      <c r="A17" s="212" t="s">
        <v>13</v>
      </c>
      <c r="B17" s="374" t="s">
        <v>19</v>
      </c>
      <c r="C17" s="375"/>
      <c r="D17" s="209" t="s">
        <v>20</v>
      </c>
      <c r="E17" s="209" t="s">
        <v>21</v>
      </c>
      <c r="F17" s="209" t="s">
        <v>22</v>
      </c>
      <c r="G17" s="210" t="s">
        <v>23</v>
      </c>
      <c r="H17" s="211" t="s">
        <v>24</v>
      </c>
      <c r="I17" s="25"/>
      <c r="J17" s="25"/>
      <c r="K17" s="191"/>
      <c r="L17" s="191"/>
      <c r="M17" s="191"/>
      <c r="N17" s="191"/>
      <c r="O17" s="191"/>
      <c r="P17" s="191"/>
      <c r="Q17" s="191"/>
      <c r="R17" s="191"/>
      <c r="S17" s="24"/>
      <c r="T17" s="24"/>
      <c r="U17" s="74"/>
      <c r="V17" s="74"/>
      <c r="W17" s="74"/>
      <c r="X17" s="74"/>
      <c r="Y17" s="74"/>
      <c r="Z17" s="74"/>
    </row>
    <row r="18" spans="1:26" s="17" customFormat="1" ht="15" x14ac:dyDescent="0.3">
      <c r="A18" s="122" t="s">
        <v>14</v>
      </c>
      <c r="B18" s="379"/>
      <c r="C18" s="379"/>
      <c r="D18" s="78">
        <v>44773</v>
      </c>
      <c r="E18" s="78">
        <v>44778</v>
      </c>
      <c r="F18" s="79">
        <v>5</v>
      </c>
      <c r="G18" s="80">
        <v>900</v>
      </c>
      <c r="H18" s="81">
        <f t="shared" ref="H18:H21" si="0">B18*G18</f>
        <v>0</v>
      </c>
      <c r="I18" s="26"/>
      <c r="J18" s="26"/>
      <c r="K18" s="192"/>
      <c r="L18" s="192"/>
      <c r="M18" s="192"/>
      <c r="N18" s="192"/>
      <c r="O18" s="192"/>
      <c r="P18" s="192"/>
      <c r="Q18" s="192"/>
      <c r="R18" s="192"/>
      <c r="S18" s="18"/>
      <c r="T18" s="18"/>
      <c r="U18" s="69"/>
      <c r="V18" s="69"/>
      <c r="W18" s="69"/>
      <c r="X18" s="69"/>
      <c r="Y18" s="69"/>
      <c r="Z18" s="69"/>
    </row>
    <row r="19" spans="1:26" s="17" customFormat="1" ht="15.5" thickBot="1" x14ac:dyDescent="0.35">
      <c r="A19" s="171" t="s">
        <v>15</v>
      </c>
      <c r="B19" s="380"/>
      <c r="C19" s="380"/>
      <c r="D19" s="172">
        <v>44773</v>
      </c>
      <c r="E19" s="172">
        <v>44778</v>
      </c>
      <c r="F19" s="123">
        <v>5</v>
      </c>
      <c r="G19" s="124">
        <v>620</v>
      </c>
      <c r="H19" s="125">
        <f t="shared" si="0"/>
        <v>0</v>
      </c>
      <c r="I19" s="26"/>
      <c r="J19" s="26"/>
      <c r="K19" s="192"/>
      <c r="L19" s="192"/>
      <c r="M19" s="192"/>
      <c r="N19" s="192"/>
      <c r="O19" s="192"/>
      <c r="P19" s="192"/>
      <c r="Q19" s="192"/>
      <c r="R19" s="192"/>
      <c r="S19" s="18"/>
      <c r="T19" s="18"/>
      <c r="U19" s="69"/>
      <c r="V19" s="69"/>
      <c r="W19" s="69"/>
      <c r="X19" s="69"/>
      <c r="Y19" s="69"/>
      <c r="Z19" s="69"/>
    </row>
    <row r="20" spans="1:26" s="17" customFormat="1" ht="15" x14ac:dyDescent="0.3">
      <c r="A20" s="198" t="s">
        <v>16</v>
      </c>
      <c r="B20" s="379"/>
      <c r="C20" s="379"/>
      <c r="D20" s="199">
        <v>44773</v>
      </c>
      <c r="E20" s="199">
        <v>44778</v>
      </c>
      <c r="F20" s="200">
        <v>5</v>
      </c>
      <c r="G20" s="201">
        <v>940</v>
      </c>
      <c r="H20" s="202">
        <f t="shared" si="0"/>
        <v>0</v>
      </c>
      <c r="I20" s="26"/>
      <c r="J20" s="26"/>
      <c r="K20" s="192"/>
      <c r="L20" s="192"/>
      <c r="M20" s="192"/>
      <c r="N20" s="192"/>
      <c r="O20" s="192"/>
      <c r="P20" s="192"/>
      <c r="Q20" s="192"/>
      <c r="R20" s="192"/>
      <c r="S20" s="18"/>
      <c r="T20" s="18"/>
      <c r="U20" s="69"/>
      <c r="V20" s="69"/>
      <c r="W20" s="69"/>
      <c r="X20" s="69"/>
      <c r="Y20" s="69"/>
      <c r="Z20" s="69"/>
    </row>
    <row r="21" spans="1:26" s="17" customFormat="1" ht="30.5" thickBot="1" x14ac:dyDescent="0.35">
      <c r="A21" s="203" t="s">
        <v>17</v>
      </c>
      <c r="B21" s="378"/>
      <c r="C21" s="378"/>
      <c r="D21" s="204">
        <v>44773</v>
      </c>
      <c r="E21" s="204">
        <v>44778</v>
      </c>
      <c r="F21" s="205">
        <v>5</v>
      </c>
      <c r="G21" s="206">
        <v>670</v>
      </c>
      <c r="H21" s="207">
        <f t="shared" si="0"/>
        <v>0</v>
      </c>
      <c r="I21" s="26"/>
      <c r="J21" s="26"/>
      <c r="K21" s="192"/>
      <c r="L21" s="192"/>
      <c r="M21" s="192"/>
      <c r="N21" s="192"/>
      <c r="O21" s="192"/>
      <c r="P21" s="192"/>
      <c r="Q21" s="192"/>
      <c r="R21" s="192"/>
      <c r="S21" s="18"/>
      <c r="T21" s="18"/>
      <c r="U21" s="69"/>
      <c r="V21" s="69"/>
      <c r="W21" s="69"/>
      <c r="X21" s="69"/>
      <c r="Y21" s="69"/>
      <c r="Z21" s="69"/>
    </row>
    <row r="22" spans="1:26" s="17" customFormat="1" ht="15" x14ac:dyDescent="0.3">
      <c r="A22" s="65"/>
      <c r="C22" s="65"/>
      <c r="D22" s="66"/>
      <c r="E22" s="66"/>
      <c r="F22" s="67"/>
      <c r="G22" s="68"/>
      <c r="H22" s="68"/>
      <c r="I22" s="26"/>
      <c r="J22" s="26"/>
      <c r="K22" s="192"/>
      <c r="L22" s="192"/>
      <c r="M22" s="192"/>
      <c r="N22" s="192"/>
      <c r="O22" s="192"/>
      <c r="P22" s="192"/>
      <c r="Q22" s="192"/>
      <c r="R22" s="192"/>
      <c r="S22" s="18"/>
      <c r="T22" s="18"/>
      <c r="U22" s="69"/>
      <c r="V22" s="69"/>
      <c r="W22" s="18"/>
      <c r="X22" s="18"/>
    </row>
    <row r="23" spans="1:26" s="15" customFormat="1" ht="19" x14ac:dyDescent="0.4">
      <c r="A23" s="91" t="s">
        <v>25</v>
      </c>
      <c r="B23" s="92"/>
      <c r="C23" s="93"/>
      <c r="D23" s="94"/>
      <c r="E23" s="94"/>
      <c r="F23" s="94"/>
      <c r="G23" s="95"/>
      <c r="H23" s="95"/>
      <c r="I23" s="20"/>
      <c r="J23" s="20"/>
      <c r="K23" s="188"/>
      <c r="L23" s="188"/>
      <c r="M23" s="188"/>
      <c r="N23" s="188"/>
      <c r="O23" s="188"/>
      <c r="P23" s="188"/>
      <c r="Q23" s="188"/>
      <c r="R23" s="188"/>
      <c r="S23" s="16"/>
      <c r="T23" s="16"/>
      <c r="U23" s="72"/>
      <c r="V23" s="72"/>
      <c r="W23" s="16"/>
      <c r="X23" s="16"/>
    </row>
    <row r="24" spans="1:26" ht="14.5" thickBot="1" x14ac:dyDescent="0.35">
      <c r="A24" s="96"/>
      <c r="B24" s="96"/>
      <c r="C24" s="97"/>
      <c r="D24" s="98"/>
      <c r="E24" s="98"/>
      <c r="F24" s="98"/>
      <c r="G24" s="99"/>
      <c r="H24" s="99"/>
    </row>
    <row r="25" spans="1:26" s="23" customFormat="1" ht="42.5" thickBot="1" x14ac:dyDescent="0.35">
      <c r="A25" s="213" t="s">
        <v>18</v>
      </c>
      <c r="B25" s="214" t="s">
        <v>27</v>
      </c>
      <c r="C25" s="215" t="s">
        <v>19</v>
      </c>
      <c r="D25" s="216" t="s">
        <v>20</v>
      </c>
      <c r="E25" s="216" t="s">
        <v>21</v>
      </c>
      <c r="F25" s="217" t="s">
        <v>26</v>
      </c>
      <c r="G25" s="218" t="s">
        <v>28</v>
      </c>
      <c r="H25" s="219" t="s">
        <v>24</v>
      </c>
      <c r="I25" s="25"/>
      <c r="J25" s="25"/>
      <c r="K25" s="191"/>
      <c r="L25" s="191"/>
      <c r="M25" s="191"/>
      <c r="N25" s="191"/>
      <c r="O25" s="191"/>
      <c r="P25" s="191"/>
      <c r="Q25" s="191"/>
      <c r="R25" s="191"/>
      <c r="S25" s="24"/>
      <c r="T25" s="24"/>
      <c r="U25" s="74"/>
      <c r="V25" s="74"/>
      <c r="W25" s="24"/>
    </row>
    <row r="26" spans="1:26" s="17" customFormat="1" ht="30" x14ac:dyDescent="0.3">
      <c r="A26" s="223" t="s">
        <v>29</v>
      </c>
      <c r="B26" s="220">
        <f t="shared" ref="B26:B31" si="1">C26*F26</f>
        <v>0</v>
      </c>
      <c r="C26" s="115"/>
      <c r="D26" s="116"/>
      <c r="E26" s="116"/>
      <c r="F26" s="100">
        <f t="shared" ref="F26:F31" si="2">E26-D26</f>
        <v>0</v>
      </c>
      <c r="G26" s="101">
        <v>60</v>
      </c>
      <c r="H26" s="102">
        <f t="shared" ref="H26:H31" si="3">C26*F26*G26</f>
        <v>0</v>
      </c>
      <c r="I26" s="26"/>
      <c r="J26" s="26"/>
      <c r="K26" s="192"/>
      <c r="L26" s="192"/>
      <c r="M26" s="192"/>
      <c r="N26" s="193"/>
      <c r="O26" s="193"/>
      <c r="P26" s="192"/>
      <c r="Q26" s="192"/>
      <c r="R26" s="192"/>
      <c r="S26" s="18"/>
      <c r="T26" s="18"/>
      <c r="U26" s="69"/>
      <c r="V26" s="69"/>
      <c r="W26" s="18"/>
    </row>
    <row r="27" spans="1:26" s="17" customFormat="1" ht="30" x14ac:dyDescent="0.3">
      <c r="A27" s="224" t="s">
        <v>29</v>
      </c>
      <c r="B27" s="221">
        <f t="shared" si="1"/>
        <v>0</v>
      </c>
      <c r="C27" s="117"/>
      <c r="D27" s="118"/>
      <c r="E27" s="118"/>
      <c r="F27" s="103">
        <f t="shared" si="2"/>
        <v>0</v>
      </c>
      <c r="G27" s="104">
        <v>60</v>
      </c>
      <c r="H27" s="105">
        <f t="shared" si="3"/>
        <v>0</v>
      </c>
      <c r="I27" s="26"/>
      <c r="J27" s="26"/>
      <c r="K27" s="192"/>
      <c r="L27" s="192"/>
      <c r="M27" s="192"/>
      <c r="N27" s="194">
        <v>44773</v>
      </c>
      <c r="O27" s="194">
        <v>44774</v>
      </c>
      <c r="P27" s="192"/>
      <c r="Q27" s="192"/>
      <c r="R27" s="192"/>
      <c r="S27" s="18"/>
      <c r="T27" s="18"/>
      <c r="U27" s="69"/>
      <c r="V27" s="69"/>
      <c r="W27" s="18"/>
    </row>
    <row r="28" spans="1:26" s="17" customFormat="1" ht="30" x14ac:dyDescent="0.3">
      <c r="A28" s="224" t="s">
        <v>29</v>
      </c>
      <c r="B28" s="221">
        <f t="shared" si="1"/>
        <v>0</v>
      </c>
      <c r="C28" s="117"/>
      <c r="D28" s="118"/>
      <c r="E28" s="118"/>
      <c r="F28" s="103">
        <f t="shared" si="2"/>
        <v>0</v>
      </c>
      <c r="G28" s="104">
        <v>60</v>
      </c>
      <c r="H28" s="105">
        <f t="shared" si="3"/>
        <v>0</v>
      </c>
      <c r="I28" s="26"/>
      <c r="J28" s="26"/>
      <c r="K28" s="192"/>
      <c r="L28" s="192"/>
      <c r="M28" s="192"/>
      <c r="N28" s="194">
        <v>44774</v>
      </c>
      <c r="O28" s="194">
        <v>44775</v>
      </c>
      <c r="P28" s="192"/>
      <c r="Q28" s="192"/>
      <c r="R28" s="192"/>
      <c r="S28" s="18"/>
      <c r="T28" s="18"/>
      <c r="U28" s="69"/>
      <c r="V28" s="69"/>
      <c r="W28" s="18"/>
    </row>
    <row r="29" spans="1:26" s="17" customFormat="1" ht="30" x14ac:dyDescent="0.3">
      <c r="A29" s="224" t="s">
        <v>29</v>
      </c>
      <c r="B29" s="221">
        <f t="shared" ref="B29" si="4">C29*F29</f>
        <v>0</v>
      </c>
      <c r="C29" s="117"/>
      <c r="D29" s="118"/>
      <c r="E29" s="118"/>
      <c r="F29" s="103">
        <f t="shared" ref="F29" si="5">E29-D29</f>
        <v>0</v>
      </c>
      <c r="G29" s="104">
        <v>60</v>
      </c>
      <c r="H29" s="105">
        <f t="shared" ref="H29" si="6">C29*F29*G29</f>
        <v>0</v>
      </c>
      <c r="I29" s="26"/>
      <c r="J29" s="26"/>
      <c r="K29" s="192"/>
      <c r="L29" s="192"/>
      <c r="M29" s="192"/>
      <c r="N29" s="194">
        <v>44776</v>
      </c>
      <c r="O29" s="194">
        <v>44777</v>
      </c>
      <c r="P29" s="192"/>
      <c r="Q29" s="192"/>
      <c r="R29" s="192"/>
      <c r="S29" s="18"/>
      <c r="T29" s="18"/>
      <c r="U29" s="69"/>
      <c r="V29" s="69"/>
      <c r="W29" s="18"/>
    </row>
    <row r="30" spans="1:26" s="17" customFormat="1" ht="30" x14ac:dyDescent="0.3">
      <c r="A30" s="224" t="s">
        <v>29</v>
      </c>
      <c r="B30" s="221">
        <f t="shared" si="1"/>
        <v>0</v>
      </c>
      <c r="C30" s="117"/>
      <c r="D30" s="118"/>
      <c r="E30" s="118"/>
      <c r="F30" s="103">
        <f t="shared" si="2"/>
        <v>0</v>
      </c>
      <c r="G30" s="104">
        <v>60</v>
      </c>
      <c r="H30" s="105">
        <f t="shared" si="3"/>
        <v>0</v>
      </c>
      <c r="I30" s="26"/>
      <c r="J30" s="26"/>
      <c r="K30" s="192"/>
      <c r="L30" s="192"/>
      <c r="M30" s="192"/>
      <c r="N30" s="194">
        <v>44777</v>
      </c>
      <c r="O30" s="194">
        <v>44778</v>
      </c>
      <c r="P30" s="192"/>
      <c r="Q30" s="192"/>
      <c r="R30" s="192"/>
      <c r="S30" s="18"/>
      <c r="T30" s="18"/>
      <c r="U30" s="69"/>
      <c r="V30" s="69"/>
      <c r="W30" s="18"/>
    </row>
    <row r="31" spans="1:26" s="17" customFormat="1" ht="30.5" thickBot="1" x14ac:dyDescent="0.35">
      <c r="A31" s="225" t="s">
        <v>29</v>
      </c>
      <c r="B31" s="222">
        <f t="shared" si="1"/>
        <v>0</v>
      </c>
      <c r="C31" s="119"/>
      <c r="D31" s="120"/>
      <c r="E31" s="120"/>
      <c r="F31" s="106">
        <f t="shared" si="2"/>
        <v>0</v>
      </c>
      <c r="G31" s="107">
        <v>60</v>
      </c>
      <c r="H31" s="108">
        <f t="shared" si="3"/>
        <v>0</v>
      </c>
      <c r="I31" s="26"/>
      <c r="J31" s="26"/>
      <c r="K31" s="192"/>
      <c r="L31" s="192"/>
      <c r="M31" s="192"/>
      <c r="N31" s="194"/>
      <c r="O31" s="194"/>
      <c r="P31" s="192"/>
      <c r="Q31" s="192"/>
      <c r="R31" s="192"/>
      <c r="S31" s="18"/>
      <c r="T31" s="18"/>
      <c r="U31" s="69"/>
      <c r="V31" s="69"/>
      <c r="W31" s="18"/>
    </row>
    <row r="32" spans="1:26" s="17" customFormat="1" ht="15.5" thickBot="1" x14ac:dyDescent="0.35">
      <c r="A32" s="109"/>
      <c r="B32" s="109"/>
      <c r="C32" s="110"/>
      <c r="D32" s="109"/>
      <c r="E32" s="109"/>
      <c r="F32" s="109"/>
      <c r="G32" s="111"/>
      <c r="H32" s="111"/>
      <c r="I32" s="26"/>
      <c r="J32" s="26"/>
      <c r="K32" s="192"/>
      <c r="L32" s="192"/>
      <c r="M32" s="192"/>
      <c r="N32" s="192"/>
      <c r="O32" s="192"/>
      <c r="P32" s="192"/>
      <c r="Q32" s="192"/>
      <c r="R32" s="192"/>
      <c r="S32" s="18"/>
      <c r="T32" s="18"/>
      <c r="U32" s="69"/>
      <c r="V32" s="69"/>
      <c r="W32" s="18"/>
      <c r="X32" s="18"/>
    </row>
    <row r="33" spans="1:24" s="23" customFormat="1" ht="42.5" thickBot="1" x14ac:dyDescent="0.35">
      <c r="A33" s="64" t="s">
        <v>13</v>
      </c>
      <c r="B33" s="214" t="s">
        <v>27</v>
      </c>
      <c r="C33" s="215" t="s">
        <v>19</v>
      </c>
      <c r="D33" s="216" t="s">
        <v>20</v>
      </c>
      <c r="E33" s="216" t="s">
        <v>21</v>
      </c>
      <c r="F33" s="217" t="s">
        <v>26</v>
      </c>
      <c r="G33" s="218" t="s">
        <v>28</v>
      </c>
      <c r="H33" s="219" t="s">
        <v>24</v>
      </c>
      <c r="I33" s="25"/>
      <c r="J33" s="25"/>
      <c r="K33" s="191"/>
      <c r="L33" s="191"/>
      <c r="M33" s="191"/>
      <c r="N33" s="191"/>
      <c r="O33" s="191"/>
      <c r="P33" s="191"/>
      <c r="Q33" s="191"/>
      <c r="R33" s="191"/>
      <c r="S33" s="24"/>
      <c r="T33" s="24"/>
      <c r="U33" s="74"/>
      <c r="V33" s="74"/>
      <c r="W33" s="24"/>
      <c r="X33" s="24"/>
    </row>
    <row r="34" spans="1:24" s="17" customFormat="1" ht="15" x14ac:dyDescent="0.3">
      <c r="A34" s="112" t="s">
        <v>14</v>
      </c>
      <c r="B34" s="100">
        <f t="shared" ref="B34:B37" si="7">C34*F34</f>
        <v>0</v>
      </c>
      <c r="C34" s="115"/>
      <c r="D34" s="116"/>
      <c r="E34" s="116"/>
      <c r="F34" s="100">
        <f t="shared" ref="F34:F37" si="8">E34-D34</f>
        <v>0</v>
      </c>
      <c r="G34" s="101">
        <v>185</v>
      </c>
      <c r="H34" s="102">
        <f>B34*C34*G34</f>
        <v>0</v>
      </c>
      <c r="I34" s="26"/>
      <c r="J34" s="26"/>
      <c r="K34" s="192"/>
      <c r="L34" s="192"/>
      <c r="M34" s="192"/>
      <c r="N34" s="192"/>
      <c r="O34" s="192"/>
      <c r="P34" s="192"/>
      <c r="Q34" s="192"/>
      <c r="R34" s="192"/>
      <c r="S34" s="18"/>
      <c r="T34" s="18"/>
      <c r="U34" s="69"/>
      <c r="V34" s="69"/>
      <c r="W34" s="18"/>
      <c r="X34" s="18"/>
    </row>
    <row r="35" spans="1:24" s="17" customFormat="1" ht="15.5" thickBot="1" x14ac:dyDescent="0.35">
      <c r="A35" s="113" t="s">
        <v>15</v>
      </c>
      <c r="B35" s="106">
        <f t="shared" si="7"/>
        <v>0</v>
      </c>
      <c r="C35" s="119"/>
      <c r="D35" s="120"/>
      <c r="E35" s="120"/>
      <c r="F35" s="106">
        <f t="shared" si="8"/>
        <v>0</v>
      </c>
      <c r="G35" s="107">
        <v>130</v>
      </c>
      <c r="H35" s="108">
        <f>B35*C35*G35</f>
        <v>0</v>
      </c>
      <c r="I35" s="26"/>
      <c r="J35" s="26"/>
      <c r="K35" s="192"/>
      <c r="L35" s="192"/>
      <c r="M35" s="192"/>
      <c r="N35" s="192"/>
      <c r="O35" s="192"/>
      <c r="P35" s="192"/>
      <c r="Q35" s="192"/>
      <c r="R35" s="192"/>
      <c r="S35" s="18"/>
      <c r="T35" s="18"/>
      <c r="U35" s="69"/>
      <c r="V35" s="69"/>
      <c r="W35" s="18"/>
      <c r="X35" s="18"/>
    </row>
    <row r="36" spans="1:24" s="17" customFormat="1" ht="15" x14ac:dyDescent="0.3">
      <c r="A36" s="121" t="s">
        <v>16</v>
      </c>
      <c r="B36" s="100">
        <f t="shared" si="7"/>
        <v>0</v>
      </c>
      <c r="C36" s="115"/>
      <c r="D36" s="116"/>
      <c r="E36" s="116"/>
      <c r="F36" s="100">
        <f t="shared" si="8"/>
        <v>0</v>
      </c>
      <c r="G36" s="101">
        <v>195</v>
      </c>
      <c r="H36" s="102">
        <f>B36*C36*G36</f>
        <v>0</v>
      </c>
      <c r="I36" s="26"/>
      <c r="J36" s="26"/>
      <c r="K36" s="192"/>
      <c r="L36" s="192"/>
      <c r="M36" s="192"/>
      <c r="N36" s="192"/>
      <c r="O36" s="192"/>
      <c r="P36" s="192"/>
      <c r="Q36" s="192"/>
      <c r="R36" s="192"/>
      <c r="S36" s="18"/>
      <c r="T36" s="18"/>
      <c r="U36" s="69"/>
      <c r="V36" s="69"/>
      <c r="W36" s="18"/>
      <c r="X36" s="18"/>
    </row>
    <row r="37" spans="1:24" s="17" customFormat="1" ht="30.5" thickBot="1" x14ac:dyDescent="0.35">
      <c r="A37" s="114" t="s">
        <v>17</v>
      </c>
      <c r="B37" s="106">
        <f t="shared" si="7"/>
        <v>0</v>
      </c>
      <c r="C37" s="119"/>
      <c r="D37" s="120"/>
      <c r="E37" s="120"/>
      <c r="F37" s="106">
        <f t="shared" si="8"/>
        <v>0</v>
      </c>
      <c r="G37" s="107">
        <v>140</v>
      </c>
      <c r="H37" s="108">
        <f>B37*C37*G37</f>
        <v>0</v>
      </c>
      <c r="I37" s="26"/>
      <c r="J37" s="26"/>
      <c r="K37" s="192"/>
      <c r="L37" s="192"/>
      <c r="M37" s="192"/>
      <c r="N37" s="192"/>
      <c r="O37" s="192"/>
      <c r="P37" s="192"/>
      <c r="Q37" s="192"/>
      <c r="R37" s="192"/>
      <c r="S37" s="18"/>
      <c r="T37" s="18"/>
      <c r="U37" s="69"/>
      <c r="V37" s="69"/>
      <c r="W37" s="18"/>
      <c r="X37" s="18"/>
    </row>
    <row r="38" spans="1:24" s="17" customFormat="1" ht="15" x14ac:dyDescent="0.3">
      <c r="A38" s="65"/>
      <c r="C38" s="65"/>
      <c r="D38" s="66"/>
      <c r="E38" s="66"/>
      <c r="F38" s="67"/>
      <c r="G38" s="68"/>
      <c r="H38" s="68"/>
      <c r="I38" s="26"/>
      <c r="J38" s="26"/>
      <c r="K38" s="192"/>
      <c r="L38" s="192"/>
      <c r="M38" s="192"/>
      <c r="N38" s="192"/>
      <c r="O38" s="192"/>
      <c r="P38" s="192"/>
      <c r="Q38" s="192"/>
      <c r="R38" s="192"/>
      <c r="S38" s="18"/>
      <c r="T38" s="18"/>
      <c r="U38" s="69"/>
      <c r="V38" s="69"/>
      <c r="W38" s="18"/>
      <c r="X38" s="18"/>
    </row>
    <row r="39" spans="1:24" s="176" customFormat="1" ht="17.5" x14ac:dyDescent="0.35">
      <c r="A39" s="176" t="s">
        <v>30</v>
      </c>
      <c r="C39" s="177"/>
      <c r="G39" s="178"/>
      <c r="H39" s="178">
        <f>SUM(H16:H37)</f>
        <v>0</v>
      </c>
      <c r="I39" s="179"/>
      <c r="J39" s="179"/>
      <c r="K39" s="195"/>
      <c r="L39" s="195"/>
      <c r="M39" s="195"/>
      <c r="N39" s="195"/>
      <c r="O39" s="195"/>
      <c r="P39" s="195"/>
      <c r="Q39" s="195"/>
      <c r="R39" s="195"/>
      <c r="S39" s="181"/>
      <c r="T39" s="181"/>
      <c r="U39" s="180"/>
      <c r="V39" s="180"/>
      <c r="W39" s="181"/>
      <c r="X39" s="181"/>
    </row>
    <row r="40" spans="1:24" s="27" customFormat="1" x14ac:dyDescent="0.3">
      <c r="C40" s="28"/>
      <c r="G40" s="29"/>
      <c r="H40" s="29"/>
      <c r="I40" s="48"/>
      <c r="J40" s="48"/>
      <c r="K40" s="196"/>
      <c r="L40" s="196"/>
      <c r="M40" s="196"/>
      <c r="N40" s="196"/>
      <c r="O40" s="196"/>
      <c r="P40" s="196"/>
      <c r="Q40" s="196"/>
      <c r="R40" s="196"/>
      <c r="S40" s="37"/>
      <c r="T40" s="37"/>
      <c r="U40" s="70"/>
      <c r="V40" s="70"/>
      <c r="W40" s="37"/>
      <c r="X40" s="37"/>
    </row>
    <row r="41" spans="1:24" s="27" customFormat="1" x14ac:dyDescent="0.3">
      <c r="C41" s="28"/>
      <c r="G41" s="29"/>
      <c r="H41" s="29"/>
      <c r="I41" s="48"/>
      <c r="J41" s="48"/>
      <c r="K41" s="196"/>
      <c r="L41" s="196"/>
      <c r="M41" s="196"/>
      <c r="N41" s="196"/>
      <c r="O41" s="196"/>
      <c r="P41" s="196"/>
      <c r="Q41" s="196"/>
      <c r="R41" s="196"/>
      <c r="S41" s="37"/>
      <c r="T41" s="37"/>
      <c r="U41" s="70"/>
      <c r="V41" s="70"/>
      <c r="W41" s="37"/>
      <c r="X41" s="37"/>
    </row>
  </sheetData>
  <sheetProtection selectLockedCells="1"/>
  <mergeCells count="13">
    <mergeCell ref="B2:H2"/>
    <mergeCell ref="A10:H10"/>
    <mergeCell ref="B6:H6"/>
    <mergeCell ref="B7:H7"/>
    <mergeCell ref="B8:H8"/>
    <mergeCell ref="B9:H9"/>
    <mergeCell ref="B15:C15"/>
    <mergeCell ref="B16:C16"/>
    <mergeCell ref="B21:C21"/>
    <mergeCell ref="B17:C17"/>
    <mergeCell ref="B18:C18"/>
    <mergeCell ref="B19:C19"/>
    <mergeCell ref="B20:C20"/>
  </mergeCells>
  <dataValidations count="2">
    <dataValidation type="list" allowBlank="1" showInputMessage="1" showErrorMessage="1" sqref="D26:D31 D34:D37" xr:uid="{25D66524-DE3F-4C5E-BF37-62C817D825B5}">
      <formula1>$N$27:$N$30</formula1>
    </dataValidation>
    <dataValidation type="list" allowBlank="1" showInputMessage="1" showErrorMessage="1" sqref="E26:E31 E34:E37" xr:uid="{E344FAC0-19FE-4C91-83FB-8D0CF6786287}">
      <formula1>$O$27:$O$30</formula1>
    </dataValidation>
  </dataValidations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outlinePr summaryBelow="0" summaryRight="0"/>
  </sheetPr>
  <dimension ref="A1:Z34"/>
  <sheetViews>
    <sheetView showGridLines="0" view="pageLayout" zoomScaleNormal="100" workbookViewId="0">
      <selection activeCell="A2" sqref="A2:H41"/>
    </sheetView>
  </sheetViews>
  <sheetFormatPr defaultColWidth="14.26953125" defaultRowHeight="12.5" x14ac:dyDescent="0.25"/>
  <cols>
    <col min="1" max="1" width="28.90625" style="1" customWidth="1"/>
    <col min="2" max="4" width="7.7265625" style="1" customWidth="1"/>
    <col min="5" max="7" width="10.26953125" style="1" customWidth="1"/>
    <col min="8" max="8" width="12.08984375" style="1" customWidth="1"/>
    <col min="9" max="16384" width="14.26953125" style="1"/>
  </cols>
  <sheetData>
    <row r="1" spans="1:26" x14ac:dyDescent="0.25">
      <c r="A1" s="9"/>
      <c r="B1" s="10"/>
      <c r="C1" s="9"/>
      <c r="D1" s="9"/>
      <c r="E1" s="9"/>
      <c r="F1" s="9"/>
      <c r="G1" s="9"/>
      <c r="H1" s="9"/>
    </row>
    <row r="2" spans="1:26" x14ac:dyDescent="0.25">
      <c r="B2" s="3"/>
      <c r="C2" s="2"/>
      <c r="D2" s="2"/>
      <c r="E2" s="2"/>
      <c r="F2" s="2"/>
      <c r="G2" s="2"/>
      <c r="H2" s="2"/>
    </row>
    <row r="3" spans="1:26" s="130" customFormat="1" ht="25" x14ac:dyDescent="0.5">
      <c r="A3" s="386" t="s">
        <v>31</v>
      </c>
      <c r="B3" s="387"/>
      <c r="C3" s="387"/>
      <c r="D3" s="128"/>
      <c r="E3" s="129"/>
      <c r="F3" s="129"/>
      <c r="G3" s="129"/>
      <c r="H3" s="129"/>
    </row>
    <row r="4" spans="1:26" s="39" customFormat="1" ht="17.5" x14ac:dyDescent="0.35">
      <c r="A4" s="394" t="e">
        <f>'REZERVACIJA IN OBROKI'!#REF!</f>
        <v>#REF!</v>
      </c>
      <c r="B4" s="394"/>
      <c r="C4" s="394"/>
      <c r="D4" s="39" t="s">
        <v>32</v>
      </c>
      <c r="E4" s="38"/>
      <c r="F4" s="389" t="e">
        <f>'REZERVACIJA IN OBROKI'!#REF!</f>
        <v>#REF!</v>
      </c>
      <c r="G4" s="389"/>
    </row>
    <row r="5" spans="1:26" s="39" customFormat="1" ht="17.5" x14ac:dyDescent="0.35">
      <c r="A5" s="394" t="e">
        <f>'REZERVACIJA IN OBROKI'!#REF!</f>
        <v>#REF!</v>
      </c>
      <c r="B5" s="394"/>
      <c r="C5" s="394"/>
      <c r="D5" s="183"/>
      <c r="E5" s="183"/>
      <c r="F5" s="183"/>
      <c r="G5" s="183"/>
      <c r="H5" s="183"/>
    </row>
    <row r="6" spans="1:26" s="39" customFormat="1" ht="17.5" x14ac:dyDescent="0.35">
      <c r="A6" s="394" t="e">
        <f>'REZERVACIJA IN OBROKI'!#REF!</f>
        <v>#REF!</v>
      </c>
      <c r="B6" s="394"/>
      <c r="C6" s="394"/>
      <c r="D6" s="182"/>
      <c r="E6" s="182"/>
      <c r="F6" s="182"/>
      <c r="G6" s="182"/>
      <c r="H6" s="182"/>
    </row>
    <row r="7" spans="1:26" s="39" customFormat="1" ht="15" x14ac:dyDescent="0.3">
      <c r="A7" s="40"/>
      <c r="B7" s="40"/>
      <c r="C7" s="40"/>
      <c r="D7" s="226" t="s">
        <v>34</v>
      </c>
      <c r="E7" s="40"/>
      <c r="F7" s="40"/>
      <c r="G7" s="40"/>
      <c r="H7" s="40"/>
    </row>
    <row r="8" spans="1:26" ht="15" x14ac:dyDescent="0.3">
      <c r="A8" s="392" t="s">
        <v>35</v>
      </c>
      <c r="B8" s="393"/>
      <c r="D8" s="388" t="s">
        <v>33</v>
      </c>
      <c r="E8" s="388"/>
      <c r="F8" s="388"/>
      <c r="G8" s="388"/>
      <c r="H8" s="388"/>
    </row>
    <row r="9" spans="1:26" x14ac:dyDescent="0.25">
      <c r="A9" s="5"/>
      <c r="B9" s="390"/>
      <c r="C9" s="391"/>
      <c r="D9" s="6"/>
      <c r="E9" s="390"/>
      <c r="F9" s="390"/>
      <c r="G9" s="390"/>
      <c r="H9" s="391"/>
    </row>
    <row r="10" spans="1:26" s="8" customFormat="1" ht="25.5" thickBot="1" x14ac:dyDescent="0.3">
      <c r="A10" s="7" t="s">
        <v>36</v>
      </c>
      <c r="B10" s="402" t="s">
        <v>19</v>
      </c>
      <c r="C10" s="402"/>
      <c r="D10" s="41" t="s">
        <v>42</v>
      </c>
      <c r="E10" s="41" t="s">
        <v>43</v>
      </c>
      <c r="F10" s="41" t="s">
        <v>44</v>
      </c>
      <c r="G10" s="227" t="s">
        <v>45</v>
      </c>
      <c r="H10" s="42" t="s">
        <v>46</v>
      </c>
    </row>
    <row r="11" spans="1:26" ht="13" thickBot="1" x14ac:dyDescent="0.3">
      <c r="A11" s="131" t="s">
        <v>37</v>
      </c>
      <c r="B11" s="423">
        <f>'PREINVOICE PREPARATION'!$B$16</f>
        <v>0</v>
      </c>
      <c r="C11" s="424"/>
      <c r="D11" s="150">
        <v>5</v>
      </c>
      <c r="E11" s="151">
        <f>26500/109.5</f>
        <v>242.00913242009133</v>
      </c>
      <c r="F11" s="151">
        <f>E11*9.5%</f>
        <v>22.990867579908677</v>
      </c>
      <c r="G11" s="152">
        <f>E11+F11</f>
        <v>265</v>
      </c>
      <c r="H11" s="153">
        <f>G11*B11</f>
        <v>0</v>
      </c>
    </row>
    <row r="12" spans="1:26" ht="13" thickBot="1" x14ac:dyDescent="0.3">
      <c r="A12" s="166"/>
      <c r="B12" s="167" t="s">
        <v>4</v>
      </c>
      <c r="C12" s="167"/>
      <c r="D12" s="168"/>
      <c r="E12" s="169"/>
      <c r="F12" s="169"/>
      <c r="G12" s="169"/>
      <c r="H12" s="170"/>
    </row>
    <row r="13" spans="1:26" s="156" customFormat="1" ht="25" x14ac:dyDescent="0.25">
      <c r="A13" s="133" t="s">
        <v>38</v>
      </c>
      <c r="B13" s="415">
        <f>'PREINVOICE PREPARATION'!$B$18</f>
        <v>0</v>
      </c>
      <c r="C13" s="416"/>
      <c r="D13" s="135">
        <v>5</v>
      </c>
      <c r="E13" s="157">
        <f>90000/109.5</f>
        <v>821.91780821917803</v>
      </c>
      <c r="F13" s="157">
        <f t="shared" ref="F13:F16" si="0">E13*9.5%</f>
        <v>78.082191780821915</v>
      </c>
      <c r="G13" s="157">
        <f t="shared" ref="G13:G16" si="1">E13+F13</f>
        <v>900</v>
      </c>
      <c r="H13" s="158">
        <f t="shared" ref="H13:H16" si="2">B13*G13</f>
        <v>0</v>
      </c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5"/>
      <c r="U13" s="155"/>
      <c r="V13" s="155"/>
      <c r="W13" s="155"/>
      <c r="X13" s="155"/>
      <c r="Y13" s="155"/>
      <c r="Z13" s="155"/>
    </row>
    <row r="14" spans="1:26" s="156" customFormat="1" ht="25.5" thickBot="1" x14ac:dyDescent="0.3">
      <c r="A14" s="132" t="s">
        <v>39</v>
      </c>
      <c r="B14" s="417">
        <f>'PREINVOICE PREPARATION'!$B$19</f>
        <v>0</v>
      </c>
      <c r="C14" s="418"/>
      <c r="D14" s="134">
        <v>5</v>
      </c>
      <c r="E14" s="159">
        <f>62000/109.5</f>
        <v>566.21004566210047</v>
      </c>
      <c r="F14" s="159">
        <f t="shared" si="0"/>
        <v>53.789954337899545</v>
      </c>
      <c r="G14" s="159">
        <f t="shared" si="1"/>
        <v>620</v>
      </c>
      <c r="H14" s="160">
        <f t="shared" si="2"/>
        <v>0</v>
      </c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5"/>
      <c r="U14" s="155"/>
      <c r="V14" s="155"/>
      <c r="W14" s="155"/>
      <c r="X14" s="155"/>
      <c r="Y14" s="155"/>
      <c r="Z14" s="155"/>
    </row>
    <row r="15" spans="1:26" s="156" customFormat="1" ht="25" x14ac:dyDescent="0.25">
      <c r="A15" s="126" t="s">
        <v>40</v>
      </c>
      <c r="B15" s="419">
        <f>'PREINVOICE PREPARATION'!$B$20</f>
        <v>0</v>
      </c>
      <c r="C15" s="420"/>
      <c r="D15" s="161">
        <v>5</v>
      </c>
      <c r="E15" s="162">
        <f>94000/109.5</f>
        <v>858.44748858447485</v>
      </c>
      <c r="F15" s="162">
        <f t="shared" si="0"/>
        <v>81.552511415525117</v>
      </c>
      <c r="G15" s="162">
        <f t="shared" si="1"/>
        <v>940</v>
      </c>
      <c r="H15" s="163">
        <f t="shared" si="2"/>
        <v>0</v>
      </c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5"/>
      <c r="U15" s="155"/>
      <c r="V15" s="155"/>
      <c r="W15" s="155"/>
      <c r="X15" s="155"/>
      <c r="Y15" s="155"/>
      <c r="Z15" s="155"/>
    </row>
    <row r="16" spans="1:26" s="156" customFormat="1" ht="25.5" thickBot="1" x14ac:dyDescent="0.3">
      <c r="A16" s="127" t="s">
        <v>41</v>
      </c>
      <c r="B16" s="421">
        <f>'PREINVOICE PREPARATION'!$B$21</f>
        <v>0</v>
      </c>
      <c r="C16" s="422"/>
      <c r="D16" s="147">
        <v>5</v>
      </c>
      <c r="E16" s="164">
        <f>67000/109.5</f>
        <v>611.8721461187215</v>
      </c>
      <c r="F16" s="164">
        <f t="shared" si="0"/>
        <v>58.12785388127854</v>
      </c>
      <c r="G16" s="164">
        <f t="shared" si="1"/>
        <v>670</v>
      </c>
      <c r="H16" s="165">
        <f t="shared" si="2"/>
        <v>0</v>
      </c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5"/>
      <c r="U16" s="155"/>
      <c r="V16" s="155"/>
      <c r="W16" s="155"/>
      <c r="X16" s="155"/>
      <c r="Y16" s="155"/>
      <c r="Z16" s="155"/>
    </row>
    <row r="17" spans="1:8" s="8" customFormat="1" ht="25.5" thickBot="1" x14ac:dyDescent="0.3">
      <c r="A17" s="7" t="s">
        <v>61</v>
      </c>
      <c r="B17" s="401" t="s">
        <v>22</v>
      </c>
      <c r="C17" s="401"/>
      <c r="D17" s="401"/>
      <c r="E17" s="41" t="s">
        <v>43</v>
      </c>
      <c r="F17" s="41" t="s">
        <v>44</v>
      </c>
      <c r="G17" s="227" t="s">
        <v>45</v>
      </c>
      <c r="H17" s="42" t="s">
        <v>46</v>
      </c>
    </row>
    <row r="18" spans="1:8" ht="13" thickBot="1" x14ac:dyDescent="0.3">
      <c r="A18" s="140" t="s">
        <v>0</v>
      </c>
      <c r="B18" s="403">
        <f>'PREINVOICE PREPARATION'!$B$26+'PREINVOICE PREPARATION'!B27+'PREINVOICE PREPARATION'!B28+'PREINVOICE PREPARATION'!B29+'PREINVOICE PREPARATION'!B30+'PREINVOICE PREPARATION'!B31</f>
        <v>0</v>
      </c>
      <c r="C18" s="404"/>
      <c r="D18" s="405"/>
      <c r="E18" s="141">
        <f>6000/109.5</f>
        <v>54.794520547945204</v>
      </c>
      <c r="F18" s="142">
        <f t="shared" ref="F18:F22" si="3">E18*9.5%</f>
        <v>5.2054794520547949</v>
      </c>
      <c r="G18" s="143">
        <f t="shared" ref="G18:G22" si="4">E18+F18</f>
        <v>60</v>
      </c>
      <c r="H18" s="144">
        <f t="shared" ref="H18:H22" si="5">B18*G18</f>
        <v>0</v>
      </c>
    </row>
    <row r="19" spans="1:8" x14ac:dyDescent="0.25">
      <c r="A19" s="133" t="s">
        <v>47</v>
      </c>
      <c r="B19" s="425">
        <f>'PREINVOICE PREPARATION'!$B$34</f>
        <v>0</v>
      </c>
      <c r="C19" s="426"/>
      <c r="D19" s="427"/>
      <c r="E19" s="138">
        <f>18500/109.5</f>
        <v>168.94977168949771</v>
      </c>
      <c r="F19" s="138">
        <f t="shared" si="3"/>
        <v>16.050228310502284</v>
      </c>
      <c r="G19" s="138">
        <f t="shared" si="4"/>
        <v>185</v>
      </c>
      <c r="H19" s="139">
        <f t="shared" si="5"/>
        <v>0</v>
      </c>
    </row>
    <row r="20" spans="1:8" ht="13" thickBot="1" x14ac:dyDescent="0.3">
      <c r="A20" s="132" t="s">
        <v>48</v>
      </c>
      <c r="B20" s="406">
        <f>'PREINVOICE PREPARATION'!$B$35</f>
        <v>0</v>
      </c>
      <c r="C20" s="407"/>
      <c r="D20" s="408"/>
      <c r="E20" s="136">
        <f>13000/109.5</f>
        <v>118.72146118721462</v>
      </c>
      <c r="F20" s="136">
        <f t="shared" si="3"/>
        <v>11.278538812785389</v>
      </c>
      <c r="G20" s="136">
        <f t="shared" si="4"/>
        <v>130</v>
      </c>
      <c r="H20" s="137">
        <f t="shared" si="5"/>
        <v>0</v>
      </c>
    </row>
    <row r="21" spans="1:8" ht="25" x14ac:dyDescent="0.25">
      <c r="A21" s="126" t="s">
        <v>49</v>
      </c>
      <c r="B21" s="409">
        <f>'PREINVOICE PREPARATION'!$B$36</f>
        <v>0</v>
      </c>
      <c r="C21" s="410"/>
      <c r="D21" s="411"/>
      <c r="E21" s="145">
        <f>19500/109.5</f>
        <v>178.08219178082192</v>
      </c>
      <c r="F21" s="145">
        <f t="shared" si="3"/>
        <v>16.917808219178081</v>
      </c>
      <c r="G21" s="145">
        <f t="shared" si="4"/>
        <v>195</v>
      </c>
      <c r="H21" s="146">
        <f t="shared" si="5"/>
        <v>0</v>
      </c>
    </row>
    <row r="22" spans="1:8" ht="25.5" thickBot="1" x14ac:dyDescent="0.3">
      <c r="A22" s="127" t="s">
        <v>50</v>
      </c>
      <c r="B22" s="412">
        <f>'PREINVOICE PREPARATION'!$B$37</f>
        <v>0</v>
      </c>
      <c r="C22" s="413"/>
      <c r="D22" s="414"/>
      <c r="E22" s="148">
        <f>14000/109.5</f>
        <v>127.85388127853881</v>
      </c>
      <c r="F22" s="148">
        <f t="shared" si="3"/>
        <v>12.146118721461187</v>
      </c>
      <c r="G22" s="148">
        <f t="shared" si="4"/>
        <v>140</v>
      </c>
      <c r="H22" s="149">
        <f t="shared" si="5"/>
        <v>0</v>
      </c>
    </row>
    <row r="23" spans="1:8" s="8" customFormat="1" ht="15.5" thickBot="1" x14ac:dyDescent="0.3">
      <c r="A23" s="7" t="s">
        <v>51</v>
      </c>
      <c r="B23" s="397" t="s">
        <v>53</v>
      </c>
      <c r="C23" s="397"/>
      <c r="D23" s="397"/>
      <c r="E23" s="54"/>
      <c r="F23" s="54"/>
      <c r="G23" s="54" t="s">
        <v>54</v>
      </c>
      <c r="H23" s="46" t="s">
        <v>46</v>
      </c>
    </row>
    <row r="24" spans="1:8" ht="15.5" thickBot="1" x14ac:dyDescent="0.35">
      <c r="A24" s="228" t="s">
        <v>52</v>
      </c>
      <c r="B24" s="398" t="e">
        <f>#REF!</f>
        <v>#REF!</v>
      </c>
      <c r="C24" s="399"/>
      <c r="D24" s="400"/>
      <c r="E24" s="55"/>
      <c r="F24" s="55"/>
      <c r="G24" s="56">
        <f>E24+F24</f>
        <v>0</v>
      </c>
      <c r="H24" s="57" t="e">
        <f>B24*G24</f>
        <v>#REF!</v>
      </c>
    </row>
    <row r="25" spans="1:8" s="44" customFormat="1" ht="15" x14ac:dyDescent="0.3">
      <c r="A25" s="58"/>
      <c r="B25" s="45" t="s">
        <v>55</v>
      </c>
      <c r="C25" s="45"/>
      <c r="D25" s="58"/>
      <c r="E25" s="59"/>
      <c r="F25" s="59"/>
      <c r="G25" s="59"/>
      <c r="H25" s="174" t="e">
        <f>H27*100/109.5</f>
        <v>#REF!</v>
      </c>
    </row>
    <row r="26" spans="1:8" s="44" customFormat="1" ht="15" x14ac:dyDescent="0.3">
      <c r="A26" s="58"/>
      <c r="B26" s="45" t="s">
        <v>56</v>
      </c>
      <c r="C26" s="45"/>
      <c r="D26" s="58"/>
      <c r="E26" s="59"/>
      <c r="F26" s="59"/>
      <c r="G26" s="59"/>
      <c r="H26" s="174" t="e">
        <f>H25*9.5%</f>
        <v>#REF!</v>
      </c>
    </row>
    <row r="27" spans="1:8" ht="15" x14ac:dyDescent="0.3">
      <c r="A27" s="60"/>
      <c r="B27" s="43" t="s">
        <v>57</v>
      </c>
      <c r="C27" s="43"/>
      <c r="D27" s="39"/>
      <c r="E27" s="61"/>
      <c r="F27" s="61"/>
      <c r="G27" s="61"/>
      <c r="H27" s="175" t="e">
        <f>SUM(H11:H24)</f>
        <v>#REF!</v>
      </c>
    </row>
    <row r="28" spans="1:8" ht="15" x14ac:dyDescent="0.3">
      <c r="A28" s="62"/>
      <c r="B28" s="63"/>
      <c r="C28" s="63"/>
      <c r="D28" s="63"/>
      <c r="E28" s="395"/>
      <c r="F28" s="395"/>
      <c r="G28" s="395"/>
      <c r="H28" s="396"/>
    </row>
    <row r="29" spans="1:8" ht="15" x14ac:dyDescent="0.25">
      <c r="A29" s="229" t="s">
        <v>58</v>
      </c>
      <c r="B29" s="4"/>
      <c r="C29" s="4"/>
      <c r="D29" s="4"/>
      <c r="E29" s="4"/>
      <c r="F29" s="4"/>
      <c r="G29" s="4"/>
      <c r="H29" s="4"/>
    </row>
    <row r="30" spans="1:8" ht="15" x14ac:dyDescent="0.25">
      <c r="A30" s="229" t="s">
        <v>59</v>
      </c>
    </row>
    <row r="31" spans="1:8" ht="15" x14ac:dyDescent="0.25">
      <c r="A31" s="229" t="s">
        <v>62</v>
      </c>
    </row>
    <row r="32" spans="1:8" ht="15" x14ac:dyDescent="0.25">
      <c r="A32" s="229" t="s">
        <v>63</v>
      </c>
    </row>
    <row r="34" spans="1:1" ht="15" x14ac:dyDescent="0.25">
      <c r="A34" s="229" t="s">
        <v>60</v>
      </c>
    </row>
  </sheetData>
  <sheetProtection algorithmName="SHA-512" hashValue="mOQpqStiU46tcYl9NaDs7nORPqFOP80GlPOZKgIESdnvrXjRRUqKdBdZq5Au4IEjMSLiFmv6+WWpeGIl5kDNWA==" saltValue="W9JVm3luv0cHZM99RJbsCA==" spinCount="100000" sheet="1" objects="1" scenarios="1" selectLockedCells="1" selectUnlockedCells="1"/>
  <mergeCells count="24">
    <mergeCell ref="E28:H28"/>
    <mergeCell ref="B9:C9"/>
    <mergeCell ref="B23:D23"/>
    <mergeCell ref="B24:D24"/>
    <mergeCell ref="B17:D17"/>
    <mergeCell ref="B10:C10"/>
    <mergeCell ref="B18:D18"/>
    <mergeCell ref="B20:D20"/>
    <mergeCell ref="B21:D21"/>
    <mergeCell ref="B22:D22"/>
    <mergeCell ref="B13:C13"/>
    <mergeCell ref="B14:C14"/>
    <mergeCell ref="B15:C15"/>
    <mergeCell ref="B16:C16"/>
    <mergeCell ref="B11:C11"/>
    <mergeCell ref="B19:D19"/>
    <mergeCell ref="A3:C3"/>
    <mergeCell ref="D8:H8"/>
    <mergeCell ref="F4:G4"/>
    <mergeCell ref="E9:H9"/>
    <mergeCell ref="A8:B8"/>
    <mergeCell ref="A4:C4"/>
    <mergeCell ref="A5:C5"/>
    <mergeCell ref="A6:C6"/>
  </mergeCells>
  <pageMargins left="0.36805555555555558" right="0.1736111111111111" top="0.33333333333333331" bottom="0.75" header="0.3" footer="0.3"/>
  <pageSetup paperSize="9" orientation="portrait" r:id="rId1"/>
  <headerFooter scaleWithDoc="0" alignWithMargins="0">
    <oddFooter>&amp;C                                         &amp;"Cambria,Običajno" Date:&amp;R&amp;"Cambria,Običajno"&amp;D,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+ G V C s P r I m k A A A A 9 g A A A B I A H A B D b 2 5 m a W c v U G F j a 2 F n Z S 5 4 b W w g o h g A K K A U A A A A A A A A A A A A A A A A A A A A A A A A A A A A h Y + x C s I w G I R f p W R v / j Q u U v 7 G w U m w I B T E N a S x D b a p N K n p u z n 4 S L 6 C F a 2 6 O d 7 d d 3 B 3 v 9 5 w N b Z N d N G 9 M 5 3 N S E I Z i b R V X W l s l Z H B H + M l W Q n c S X W S l Y 4 m 2 L p 0 d C Y j t f f n F C C E Q M O C d n 0 F n L E E D v m 2 U L V u Z W y s 8 9 I q T T 6 t 8 n + L C N y / x g h O E 8 Y p Z 9 M m h N n E 3 N g v w K f s m f 6 Y u B 4 a P / R a u C Y u N g i z R H h / E A 9 Q S w M E F A A C A A g A E V + G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f h l Q o i k e 4 D g A A A B E A A A A T A B w A R m 9 y b X V s Y X M v U 2 V j d G l v b j E u b S C i G A A o o B Q A A A A A A A A A A A A A A A A A A A A A A A A A A A A r T k 0 u y c z P U w i G 0 I b W A F B L A Q I t A B Q A A g A I A B F f h l Q r D 6 y J p A A A A P Y A A A A S A A A A A A A A A A A A A A A A A A A A A A B D b 2 5 m a W c v U G F j a 2 F n Z S 5 4 b W x Q S w E C L Q A U A A I A C A A R X 4 Z U D 8 r p q 6 Q A A A D p A A A A E w A A A A A A A A A A A A A A A A D w A A A A W 0 N v b n R l b n R f V H l w Z X N d L n h t b F B L A Q I t A B Q A A g A I A B F f h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l L 0 q O a G j j T Z S X O x t R W p v D A A A A A A I A A A A A A B B m A A A A A Q A A I A A A A B a g k m k / a L 4 d X R Z G q J E j i / K 1 + E r A C W H R X 2 g g R t K N L s v H A A A A A A 6 A A A A A A g A A I A A A A P K k T D z A a Z 6 P K u m J E A H 8 y N 6 y I 6 Q Y 9 Z q 7 S M l f J Q n r B w 3 j U A A A A C d l b 5 g O q H a 8 m M i V y a e i m 2 Z n w S z m Q J M L 4 l O 8 B q u s v B l 6 / 7 d 1 j / b U E s 4 9 6 W y 2 q 5 X G Q C u S g H S O w m W S l A D t 8 F q W N S Z S H r G H 7 3 o s X S 4 I E 8 Q 1 Y c + Q Q A A A A I D x Z W y a 5 p E U 9 H L Q 7 G H F Z R l r 2 h n V u i O C I A / p d G 4 5 M G z I 7 X b i z Q E 1 F Y W I k 4 3 J t C I 4 6 e F B f 5 0 o 1 w Z P T k W l 7 Q k u F 8 k = < / D a t a M a s h u p > 
</file>

<file path=customXml/itemProps1.xml><?xml version="1.0" encoding="utf-8"?>
<ds:datastoreItem xmlns:ds="http://schemas.openxmlformats.org/officeDocument/2006/customXml" ds:itemID="{BADA1D36-3911-4660-8439-F72AE35476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REZERVACIJA IN OBROKI</vt:lpstr>
      <vt:lpstr>PREINVOICE PREPARATION</vt:lpstr>
      <vt:lpstr>PRE-INVOICE PRINT</vt:lpstr>
      <vt:lpstr>'PREINVOICE PREPARATION'!Področje_tiskanja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JUDO ZVEZA SLOVENIJE</cp:lastModifiedBy>
  <cp:lastPrinted>2022-04-13T11:48:42Z</cp:lastPrinted>
  <dcterms:created xsi:type="dcterms:W3CDTF">2020-06-09T10:32:59Z</dcterms:created>
  <dcterms:modified xsi:type="dcterms:W3CDTF">2024-09-02T05:31:07Z</dcterms:modified>
</cp:coreProperties>
</file>